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Прайс 2023" sheetId="1" r:id="rId1"/>
    <sheet name="Система скидок" sheetId="2" r:id="rId2"/>
    <sheet name="Цены мыло, бомбы,паста КОНТРАКТ" sheetId="3" r:id="rId3"/>
  </sheets>
  <definedNames/>
  <calcPr fullCalcOnLoad="1" refMode="R1C1"/>
</workbook>
</file>

<file path=xl/sharedStrings.xml><?xml version="1.0" encoding="utf-8"?>
<sst xmlns="http://schemas.openxmlformats.org/spreadsheetml/2006/main" count="368" uniqueCount="302">
  <si>
    <t>Наименование</t>
  </si>
  <si>
    <t>Фасовка</t>
  </si>
  <si>
    <t>Базовая цена за упаковку</t>
  </si>
  <si>
    <t>Расчетная цена за кг</t>
  </si>
  <si>
    <t>1 кг</t>
  </si>
  <si>
    <t>5 л</t>
  </si>
  <si>
    <t>900 гр</t>
  </si>
  <si>
    <t>№</t>
  </si>
  <si>
    <t xml:space="preserve">Цена </t>
  </si>
  <si>
    <t>Пакет дой-пак 105х150 ( одна сторона прозрачная, другая - металлизированная, застежка зип-лок )</t>
  </si>
  <si>
    <t>Прозрачная упаковка-шарик 65 мм в диаметре ( упак. Жемчуг 95 )</t>
  </si>
  <si>
    <t>Колпачок-крышка винтовая 24/410 алюминиевая ( диаметр горла 24 мм )</t>
  </si>
  <si>
    <t>Коробочки для пудингов ( картон, уф-лак ) - 3 вида</t>
  </si>
  <si>
    <t>Пакетики «Солнечный Свет» 10х15</t>
  </si>
  <si>
    <t>ПЭТ-банка круглая белая 75 мл горло – 59мм в комплекте с белой крышкой</t>
  </si>
  <si>
    <t>ПЭТ-банка круглая белая 120 мл горло – 59мм в комплекте с белой крышкой</t>
  </si>
  <si>
    <t>ПЭТ-банка круглая белая 150 мл горло – 59мм в комплекте с белой крышкой</t>
  </si>
  <si>
    <t xml:space="preserve">Продукция производства "МТМ-Сибирь" </t>
  </si>
  <si>
    <r>
      <t>ОПТ: тел. 8-800-500-36-08</t>
    </r>
    <r>
      <rPr>
        <sz val="16"/>
        <color indexed="8"/>
        <rFont val="Arial"/>
        <family val="2"/>
      </rPr>
      <t>,</t>
    </r>
  </si>
  <si>
    <t>e-mail: mtm-kosmetik@yandex.ru , www.mtm-kosmetik.ru</t>
  </si>
  <si>
    <r>
      <t>Минимальная партия - 10 тыс. руб.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Бесплатная доставка до терминалов </t>
    </r>
  </si>
  <si>
    <t>транспортных фирм в Новосибирске: ПЭК, КИТ, Деловые Линии, Энергия, Байкал-Сервис </t>
  </si>
  <si>
    <t>Продукция АНГРО (соль, жемчуг)</t>
  </si>
  <si>
    <t>№ п/п</t>
  </si>
  <si>
    <t>Примечания</t>
  </si>
  <si>
    <t>Соль ангро – банка 6,5 кг парфюмированная 12 видов ( без доп. пакетиков )</t>
  </si>
  <si>
    <t>118,67 руб/кг</t>
  </si>
  <si>
    <t>Соль ангро 10 кг (коробка/пакет) парфюмированная 12 видов ( без доп. пакетиков )</t>
  </si>
  <si>
    <t>Соль ангро – банка 6,5 кг с эфирными маслами 12 видов ( без доп. пакетиков )</t>
  </si>
  <si>
    <t>Соль ангро  10 кг (коробка/пакет) с эфирными маслами 12 видов ( без доп. пакетиков )</t>
  </si>
  <si>
    <r>
      <t xml:space="preserve">Соль ЖЕМЧУЖНАЯ парфюмированная </t>
    </r>
    <r>
      <rPr>
        <sz val="11"/>
        <color indexed="8"/>
        <rFont val="Arial Narrow"/>
        <family val="2"/>
      </rPr>
      <t>10 кг (коробка/пакет)  8 видов ( без доп. пакетиков )</t>
    </r>
  </si>
  <si>
    <r>
      <t xml:space="preserve">Соль ЖЕМЧУЖНАЯ парфюмированная </t>
    </r>
    <r>
      <rPr>
        <sz val="11"/>
        <color indexed="8"/>
        <rFont val="Arial Narrow"/>
        <family val="2"/>
      </rPr>
      <t>6,5 кг банка ПЭТ</t>
    </r>
    <r>
      <rPr>
        <sz val="11"/>
        <color indexed="8"/>
        <rFont val="Arial Narrow"/>
        <family val="2"/>
      </rPr>
      <t xml:space="preserve"> 8 видов ( без доп. пакетиков )</t>
    </r>
  </si>
  <si>
    <t>Жемчужины ангро 4 кг – пластиковая упаковка без запаха 25 видов</t>
  </si>
  <si>
    <t>Жемчужины ангро 6 кг – коробка/пакет без запаха 25 видов</t>
  </si>
  <si>
    <t>Жемчужины ангро 4 кг – пластиковая упаковка ароматизированные 25 видов</t>
  </si>
  <si>
    <t>Жемчужины ангро 6 кг – коробка/пакет ароматизированные 25 видов</t>
  </si>
  <si>
    <t xml:space="preserve">Соль парфюмированная, 12 видов, фасованная по пакетам 200 грамм ( коробка – 50 пакетов без этикеток ) </t>
  </si>
  <si>
    <r>
      <t xml:space="preserve">Соль ЖЕМЧУЖНАЯ парфюмированная, </t>
    </r>
    <r>
      <rPr>
        <sz val="11"/>
        <color indexed="8"/>
        <rFont val="Arial Narrow"/>
        <family val="2"/>
      </rPr>
      <t>8 видов фасованная по пакетам 200 грамм  ( коробка – 50 пакетов без этикеток )</t>
    </r>
  </si>
  <si>
    <t xml:space="preserve">         Косметика </t>
  </si>
  <si>
    <t>«Солнечный Свет» Подарочный набор пудинги для умывания ( 4 шт х 100 гр ) На счастье! ( прозрачные, парфюмированные )</t>
  </si>
  <si>
    <t>«Солнечный Свет» Подарочный набор пудинги для умывания ( 4 шт х 100 гр ) На здоровье! ( непрозрачные, натуральная серия )</t>
  </si>
  <si>
    <t xml:space="preserve">«Солнечный Свет» Нежное СУФЛЕ для умывания 200 мл в пластиковой банке – 4 вида: </t>
  </si>
  <si>
    <t>«Солнечный Свет» Хвойное  суфле для проблемной кожи - 125 мл ( с натуральной хлорофилло-каротиновой хвойной пастой )</t>
  </si>
  <si>
    <t>«Солнечный Свет»нежное СУФЛЕ для умывания Detox ( с активированным углем ) 125 мл, 3 вида:</t>
  </si>
  <si>
    <t>«Солнечный Свет» Крем-бальзам для волос 200 мл КЕРАТИН и КОЛЛАГЕН сила Аргинина  6 видов</t>
  </si>
  <si>
    <t>«Солнечный Свет» ПЛАЦЕНТАРНАЯ МАСКА для укрепления волос 200 мл ( содержит гидролизат плаценты ) 3 вида</t>
  </si>
  <si>
    <t>«Солнечный Свет» КРЕМ для лица 75 мл ( банка ) 5 видов</t>
  </si>
  <si>
    <t>«Солнечный Свет» КРЕМ 75 мл ( банка ) вокруг глаз и нежной кожи шеи 3 вида</t>
  </si>
  <si>
    <t>«Солнечный Свет» Крем-бальзам для ног 125 мл ( с натуральной хвойной пастой, аллантоином, Д-пантенолом, витаминами А,Е, F ) – 3 вида</t>
  </si>
  <si>
    <t>Крем-скраб 125 мл для лица и тела Detox ( с активированным углем )  – 3 вида</t>
  </si>
  <si>
    <t>«Солнечный Свет» КОЛЛАГЕНОВОЕ  крем-ЖЕЛЕ  ( с пеной )– 290 гр для душа и ванны 4 вида</t>
  </si>
  <si>
    <t xml:space="preserve">«Солнечный Свет» Английская соль 1100 грамм  для принятия антицеллюлитных ванн БЕЗ отдушек и красителей                              </t>
  </si>
  <si>
    <t xml:space="preserve">«Солнечный Свет» Английская соль 190 грамм  для принятия антицеллюлитных ванн БЕЗ отдушек и красителей                              </t>
  </si>
  <si>
    <t>Соль для ванн 900гр "Солнечный Свет" антицеллюлитная с эфирным маслом - 5 видов</t>
  </si>
  <si>
    <t>"Солнечный Свет" Соль для ванн 670 гр  с эффектом увлажняющего крема 4 вида</t>
  </si>
  <si>
    <t xml:space="preserve"> «Солнечный Свет» Жемчужины для ванн с сюрпризом 95 гр ( шарик с игрушкой - диам 65 мм ) 12 видов</t>
  </si>
  <si>
    <t>Жемчужины для ванн 370 гр «Солнечный Свет» Elite Parfume - 12 видов</t>
  </si>
  <si>
    <t xml:space="preserve">Жемчужины для ванн 800 гр «Солнечный Свет» Elite Parfume - 12 видов с маслами, экстрактами и мыльными листьями </t>
  </si>
  <si>
    <t>Соль для ванн 1320 гр «Солнечный Свет» =Ракушки на счастье!= 5 видов с натуральными эфирными маслами и экстрактами</t>
  </si>
  <si>
    <t>Соль для ванн 1320 гр «Солнечный Свет» ANTI-STRESS c ракушками – 3 вида с натуральными эфирными маслами и экстрактами</t>
  </si>
  <si>
    <t xml:space="preserve">ПЭТ-банка круглая высокая прозр. 400 мл горло – 59мм в комплекте с белой крышкой </t>
  </si>
  <si>
    <t>Жемчужная соль для ванн 420 гр «Солнечный Свет» Elite Parfume - 3 вида</t>
  </si>
  <si>
    <t>Английская соль АНГРО 7,5 кг (коробка/пакет) рассыпчатая, кристаллическая без отдушек, без красителей</t>
  </si>
  <si>
    <r>
      <t xml:space="preserve">Соль ЖЕМЧУЖНАЯ без аромата </t>
    </r>
    <r>
      <rPr>
        <sz val="11"/>
        <color indexed="8"/>
        <rFont val="Arial Narrow"/>
        <family val="2"/>
      </rPr>
      <t>10 кг (коробка/пакет) 8 видов ( без доп. пакетиков )</t>
    </r>
  </si>
  <si>
    <r>
      <t xml:space="preserve">Соль ЖЕМЧУЖНАЯ без аромата </t>
    </r>
    <r>
      <rPr>
        <sz val="11"/>
        <color indexed="8"/>
        <rFont val="Arial Narrow"/>
        <family val="2"/>
      </rPr>
      <t>6,5 кг банка ПЭТ 8 видов ( без доп. пакетиков )</t>
    </r>
  </si>
  <si>
    <t>СЫВОРОТКА «Солнечный Свет» для лица и декольте 30 мл – В СТЕКЛЕ С ПИПЕТКОЙ 5 видов: гиалуроновая кислота + витамины, витаминный концентрат, уход за зрелой кожей, ПЛАЦЕНТАРНАЯ с гиалуроновой кислотой, СИЯНИЕ КОЖИ с гиалуроновой кислотой</t>
  </si>
  <si>
    <t>СЫВОРОТКА «Солнечный Свет» для лица и декольте 30 мл – В СТЕКЛЕ С ПИПЕТКОЙ 4 вида: Лифтинг с Гинкго билоба, Лифтинг с Женьшенем, Антивозрастная с лифтинг-эффектом, Антивозрастная С гиалуроновой кислотой</t>
  </si>
  <si>
    <t>СЫВОРОТКА «Солнечный Свет» для лица и декольте 30 мл – В СТЕКЛЕ С ПИПЕТКОЙ моментальный лифтинг</t>
  </si>
  <si>
    <t>Соль для ванн 900гр "Солнечный Свет" с минералами 3 вида</t>
  </si>
  <si>
    <t>«Солнечный Свет» Пудинг light для умывания 100 гр – 8 видов</t>
  </si>
  <si>
    <t>«Солнечный Свет» Пудинг «Праздничный» для умывания ( брусок, 100 гр ) – 8 видов</t>
  </si>
  <si>
    <t>«Солнечный Свет» Кокосовый пудинг ( универсальное мыло на основе кокосового масла ) Набор 2 шт х 125 гр – 3 вида</t>
  </si>
  <si>
    <t>«Солнечный Свет» Наборы пудингов 2 шт х 125 гр ( парфюмированное мыло ручной работы ) 3 вида</t>
  </si>
  <si>
    <t>«Солнечный Свет» зубная паста ( концентрат ) 25 мл,  12 видов</t>
  </si>
  <si>
    <t>Минимальная партия - 10 тысяч рублей</t>
  </si>
  <si>
    <t>Система скидок от суммы заказа</t>
  </si>
  <si>
    <t>Скидка, %</t>
  </si>
  <si>
    <t>Объем разовой закупки в рублях</t>
  </si>
  <si>
    <t>Система скидок: на каждые 40 тыс. руб. закупки – скидка 1% ( *См. страницу Система скидок )</t>
  </si>
  <si>
    <r>
      <t>Мыльная основа белая "БАРХАТНЫЙ СЕЗОН"</t>
    </r>
    <r>
      <rPr>
        <b/>
        <sz val="11"/>
        <rFont val="Arial Narrow"/>
        <family val="2"/>
      </rPr>
      <t xml:space="preserve"> Снежок </t>
    </r>
    <r>
      <rPr>
        <sz val="11"/>
        <rFont val="Arial Narrow"/>
        <family val="2"/>
      </rPr>
      <t>( не «потеет»)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фасовка –  блок 1 кг</t>
    </r>
  </si>
  <si>
    <r>
      <t>Мыльная основа кристалльно прозрачная "БАРХАТНЫЙ СЕЗОН"</t>
    </r>
    <r>
      <rPr>
        <b/>
        <sz val="11"/>
        <rFont val="Arial Narrow"/>
        <family val="2"/>
      </rPr>
      <t xml:space="preserve"> SLS-Free Белая</t>
    </r>
    <r>
      <rPr>
        <sz val="11"/>
        <rFont val="Arial Narrow"/>
        <family val="2"/>
      </rPr>
      <t xml:space="preserve"> фасовка – блок, фасовка –  блок 1 кг</t>
    </r>
  </si>
  <si>
    <r>
      <t xml:space="preserve">Мыльная основа кристально прозрачная "БАРХАТНЫЙ СЕЗОН"  </t>
    </r>
    <r>
      <rPr>
        <b/>
        <sz val="11"/>
        <rFont val="Arial Narrow"/>
        <family val="2"/>
      </rPr>
      <t>COCONUT ( на кокосовом масле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),</t>
    </r>
    <r>
      <rPr>
        <sz val="11"/>
        <rFont val="Arial Narrow"/>
        <family val="2"/>
      </rPr>
      <t xml:space="preserve"> фасовка – блок 1 кг</t>
    </r>
  </si>
  <si>
    <r>
      <t xml:space="preserve">Мыльная основа прозрачная "БАРХАТНЫЙ СЕЗОН"  </t>
    </r>
    <r>
      <rPr>
        <b/>
        <sz val="11"/>
        <rFont val="Arial Narrow"/>
        <family val="2"/>
      </rPr>
      <t xml:space="preserve">LUX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не "потеет" ),</t>
    </r>
    <r>
      <rPr>
        <sz val="11"/>
        <rFont val="Arial Narrow"/>
        <family val="2"/>
      </rPr>
      <t xml:space="preserve"> фасовка – блок 1 кг</t>
    </r>
  </si>
  <si>
    <r>
      <t>Мыльная основа кристалльно прозрачная "БАРХАТНЫЙ СЕЗОН"</t>
    </r>
    <r>
      <rPr>
        <b/>
        <sz val="11"/>
        <rFont val="Arial Narrow"/>
        <family val="2"/>
      </rPr>
      <t xml:space="preserve"> Crystall ( </t>
    </r>
    <r>
      <rPr>
        <sz val="11"/>
        <rFont val="Arial Narrow"/>
        <family val="2"/>
      </rPr>
      <t>SLS-Free ) фасовка – блок 1 кг</t>
    </r>
  </si>
  <si>
    <r>
      <t xml:space="preserve">Мыльная основа прозрачная "БАРХАТНЫЙ СЕЗОН"  </t>
    </r>
    <r>
      <rPr>
        <b/>
        <sz val="11"/>
        <rFont val="Arial Narrow"/>
        <family val="2"/>
      </rPr>
      <t xml:space="preserve">TWIST для свирлов </t>
    </r>
    <r>
      <rPr>
        <sz val="11"/>
        <rFont val="Arial Narrow"/>
        <family val="2"/>
      </rPr>
      <t xml:space="preserve">( </t>
    </r>
    <r>
      <rPr>
        <b/>
        <sz val="11"/>
        <rFont val="Arial Narrow"/>
        <family val="2"/>
      </rPr>
      <t>не "потеет" ),</t>
    </r>
    <r>
      <rPr>
        <sz val="11"/>
        <rFont val="Arial Narrow"/>
        <family val="2"/>
      </rPr>
      <t xml:space="preserve">  фасовка – блок 1 кг</t>
    </r>
  </si>
  <si>
    <r>
      <t xml:space="preserve">Мыльная основа белая "БАРХАТНЫЙ СЕЗОН"  </t>
    </r>
    <r>
      <rPr>
        <b/>
        <sz val="11"/>
        <rFont val="Arial Narrow"/>
        <family val="2"/>
      </rPr>
      <t xml:space="preserve">TWIST WHITE для свирлов </t>
    </r>
    <r>
      <rPr>
        <sz val="11"/>
        <rFont val="Arial Narrow"/>
        <family val="2"/>
      </rPr>
      <t xml:space="preserve">( </t>
    </r>
    <r>
      <rPr>
        <b/>
        <sz val="11"/>
        <rFont val="Arial Narrow"/>
        <family val="2"/>
      </rPr>
      <t>не "потеет" ),</t>
    </r>
    <r>
      <rPr>
        <sz val="11"/>
        <rFont val="Arial Narrow"/>
        <family val="2"/>
      </rPr>
      <t xml:space="preserve">  фасовка – блок 1 кг</t>
    </r>
  </si>
  <si>
    <r>
      <t>Основа-</t>
    </r>
    <r>
      <rPr>
        <b/>
        <sz val="11"/>
        <rFont val="Arial Narrow"/>
        <family val="2"/>
      </rPr>
      <t>БАЗА для шампуня-кондиционера</t>
    </r>
    <r>
      <rPr>
        <i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"Бархатный сезон" </t>
    </r>
    <r>
      <rPr>
        <b/>
        <sz val="11"/>
        <rFont val="Arial Narrow"/>
        <family val="2"/>
      </rPr>
      <t>Стандарт Прозрачная</t>
    </r>
    <r>
      <rPr>
        <sz val="11"/>
        <rFont val="Arial Narrow"/>
        <family val="2"/>
      </rPr>
      <t>, ведро 5 л</t>
    </r>
  </si>
  <si>
    <r>
      <t>Основа-</t>
    </r>
    <r>
      <rPr>
        <b/>
        <sz val="11"/>
        <rFont val="Arial Narrow"/>
        <family val="2"/>
      </rPr>
      <t>БАЗА для шампуня-кондиционера</t>
    </r>
    <r>
      <rPr>
        <i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"Бархатный сезон" </t>
    </r>
    <r>
      <rPr>
        <b/>
        <sz val="11"/>
        <rFont val="Arial Narrow"/>
        <family val="2"/>
      </rPr>
      <t>Стандарт Перламутровая</t>
    </r>
    <r>
      <rPr>
        <sz val="11"/>
        <rFont val="Arial Narrow"/>
        <family val="2"/>
      </rPr>
      <t>, ведро 5 л</t>
    </r>
  </si>
  <si>
    <r>
      <t>Основа-</t>
    </r>
    <r>
      <rPr>
        <b/>
        <sz val="11"/>
        <rFont val="Arial Narrow"/>
        <family val="2"/>
      </rPr>
      <t>БАЗА для шампуня-кондиционера</t>
    </r>
    <r>
      <rPr>
        <i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"Бархатный сезон" </t>
    </r>
    <r>
      <rPr>
        <b/>
        <sz val="11"/>
        <rFont val="Arial Narrow"/>
        <family val="2"/>
      </rPr>
      <t>Премиум Прозрачная</t>
    </r>
    <r>
      <rPr>
        <sz val="11"/>
        <rFont val="Arial Narrow"/>
        <family val="2"/>
      </rPr>
      <t>, ведро 5 л</t>
    </r>
  </si>
  <si>
    <r>
      <t>Основа-</t>
    </r>
    <r>
      <rPr>
        <b/>
        <sz val="11"/>
        <rFont val="Arial Narrow"/>
        <family val="2"/>
      </rPr>
      <t>БАЗА для шампуня-кондиционера</t>
    </r>
    <r>
      <rPr>
        <i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"Бархатный сезон" </t>
    </r>
    <r>
      <rPr>
        <b/>
        <sz val="11"/>
        <rFont val="Arial Narrow"/>
        <family val="2"/>
      </rPr>
      <t>Премиум Перламутровая</t>
    </r>
    <r>
      <rPr>
        <sz val="11"/>
        <rFont val="Arial Narrow"/>
        <family val="2"/>
      </rPr>
      <t>, ведро 5 л</t>
    </r>
  </si>
  <si>
    <r>
      <t xml:space="preserve">Основа "Бархатный сезон" </t>
    </r>
    <r>
      <rPr>
        <b/>
        <sz val="11"/>
        <rFont val="Arial Narrow"/>
        <family val="2"/>
      </rPr>
      <t>Бальзам-кондиционер</t>
    </r>
    <r>
      <rPr>
        <sz val="11"/>
        <rFont val="Arial Narrow"/>
        <family val="2"/>
      </rPr>
      <t xml:space="preserve"> для волос </t>
    </r>
    <r>
      <rPr>
        <b/>
        <sz val="11"/>
        <rFont val="Arial Narrow"/>
        <family val="2"/>
      </rPr>
      <t>СТАНДАРТ</t>
    </r>
    <r>
      <rPr>
        <sz val="11"/>
        <rFont val="Arial Narrow"/>
        <family val="2"/>
      </rPr>
      <t>, 5 л - ведро</t>
    </r>
  </si>
  <si>
    <r>
      <t xml:space="preserve">Основа "Бархатный сезон" Бальзам-кондиционер для волос </t>
    </r>
    <r>
      <rPr>
        <b/>
        <sz val="11"/>
        <rFont val="Arial Narrow"/>
        <family val="2"/>
      </rPr>
      <t>Премиум</t>
    </r>
    <r>
      <rPr>
        <sz val="11"/>
        <rFont val="Arial Narrow"/>
        <family val="2"/>
      </rPr>
      <t>, 5 л - ведро</t>
    </r>
  </si>
  <si>
    <r>
      <t xml:space="preserve">Основа "Бархатный сезон" для жидкого мыла и геля для душа - </t>
    </r>
    <r>
      <rPr>
        <b/>
        <sz val="11"/>
        <rFont val="Arial Narrow"/>
        <family val="2"/>
      </rPr>
      <t>Стандарт Прозрачная</t>
    </r>
    <r>
      <rPr>
        <sz val="11"/>
        <rFont val="Arial Narrow"/>
        <family val="2"/>
      </rPr>
      <t>, 5 л - ведро</t>
    </r>
  </si>
  <si>
    <r>
      <t xml:space="preserve">Основа "Бархатный сезон" для жидкого мыла и геля для душа - </t>
    </r>
    <r>
      <rPr>
        <b/>
        <sz val="11"/>
        <rFont val="Arial Narrow"/>
        <family val="2"/>
      </rPr>
      <t>Стандарт Перламутровая</t>
    </r>
    <r>
      <rPr>
        <sz val="11"/>
        <rFont val="Arial Narrow"/>
        <family val="2"/>
      </rPr>
      <t>, 5 л - ведро</t>
    </r>
  </si>
  <si>
    <r>
      <t xml:space="preserve">Основа "Бархатный сезон" для жидкого мыла и геля для душа - </t>
    </r>
    <r>
      <rPr>
        <b/>
        <sz val="11"/>
        <rFont val="Arial Narrow"/>
        <family val="2"/>
      </rPr>
      <t>Супер Желе</t>
    </r>
    <r>
      <rPr>
        <sz val="11"/>
        <rFont val="Arial Narrow"/>
        <family val="2"/>
      </rPr>
      <t>, 5 л - ведро</t>
    </r>
  </si>
  <si>
    <r>
      <t xml:space="preserve">Основа "Бархатный сезон" для жидкого мыла и геля для душа - </t>
    </r>
    <r>
      <rPr>
        <b/>
        <sz val="11"/>
        <rFont val="Arial Narrow"/>
        <family val="2"/>
      </rPr>
      <t>Супер Перламутр</t>
    </r>
    <r>
      <rPr>
        <sz val="11"/>
        <rFont val="Arial Narrow"/>
        <family val="2"/>
      </rPr>
      <t>, 5 л - ведро</t>
    </r>
  </si>
  <si>
    <r>
      <t>Основа "Бархатный сезон"</t>
    </r>
    <r>
      <rPr>
        <b/>
        <sz val="11"/>
        <rFont val="Arial Narrow"/>
        <family val="2"/>
      </rPr>
      <t xml:space="preserve"> Gelato/скраб </t>
    </r>
    <r>
      <rPr>
        <sz val="11"/>
        <rFont val="Arial Narrow"/>
        <family val="2"/>
      </rPr>
      <t>- для скрабов (соль/сахар), ведро 1 литр/900 грамм</t>
    </r>
  </si>
  <si>
    <t xml:space="preserve">     </t>
  </si>
  <si>
    <r>
      <t xml:space="preserve">Упаковочные материалы </t>
    </r>
    <r>
      <rPr>
        <b/>
        <sz val="26"/>
        <color indexed="8"/>
        <rFont val="Arial Narrow"/>
        <family val="2"/>
      </rPr>
      <t>(без скидок)</t>
    </r>
  </si>
  <si>
    <t>Примечания/ цена за кг</t>
  </si>
  <si>
    <t>Колпачок-крышка винтовая 28/410 алюминиевая ( диаметр горла 28 мм )</t>
  </si>
  <si>
    <t>5 кг</t>
  </si>
  <si>
    <t>Новинка!!!</t>
  </si>
  <si>
    <t>Профессиональное средство для мытья посуды, 2 вида  (Лимон /Яблоко) "БАРХАТНЫЙ СЕЗОН", фасовка – пэт-бут 5 литров, 320х160х160 мм</t>
  </si>
  <si>
    <r>
      <t xml:space="preserve">«Солнечный Свет» Шампунь 2в1 </t>
    </r>
    <r>
      <rPr>
        <b/>
        <sz val="11"/>
        <color indexed="8"/>
        <rFont val="Arial Narrow"/>
        <family val="2"/>
      </rPr>
      <t xml:space="preserve">270 гр </t>
    </r>
    <r>
      <rPr>
        <sz val="11"/>
        <color indexed="8"/>
        <rFont val="Arial Narrow"/>
        <family val="2"/>
      </rPr>
      <t>Суперфрукты с кератином и фруктовыми кислотами 7 видов</t>
    </r>
  </si>
  <si>
    <t>«Солнечный Свет» Шампунь 2в1 Суперфрукты с кератином и фруктовыми кислотами 7 видов - 5 литров</t>
  </si>
  <si>
    <t>«Солнечный Свет» Альгинатные маски в ассортименте 1000 мл ( 600 гр ) – банка, 58 видов</t>
  </si>
  <si>
    <t>Крышка 18 мм флип-топ ( цвет - натур. )</t>
  </si>
  <si>
    <t>Флакон 270 мл коричневый с белой крышкой (откидная)</t>
  </si>
  <si>
    <t>Флакон 270 мл коричневый с черной крышкой (откидная)</t>
  </si>
  <si>
    <t>Кнопочный распылитель 18 мм распылитель ( цвет - белый, колпачок - прозр. )</t>
  </si>
  <si>
    <t>Стакан лабораторный 350 мл ( цилиндр с носиком, термостойкое стекло, без делений ), диам 65 мм, высота 130 мм</t>
  </si>
  <si>
    <t>«Солнечный Свет» КРЕМ для лица/вокруг глаз 1 литр ( банка ) 8 видов</t>
  </si>
  <si>
    <t>«Солнечный Свет» Крем-бальзам для ног 1 литр – 3 вида</t>
  </si>
  <si>
    <t xml:space="preserve">«Солнечный Свет» Крем-масло для рук 75 мл  ( с Д-пантенолом, коэнзимом Q10, витаминами А, Е, F ) – 4 вида  </t>
  </si>
  <si>
    <t xml:space="preserve">«Солнечный Свет» Крем-масло для рук 1 литр – 4 вида  </t>
  </si>
  <si>
    <r>
      <t>Мыльная основа белая "БАРХАТНЫЙ СЕЗОН"</t>
    </r>
    <r>
      <rPr>
        <b/>
        <sz val="11"/>
        <rFont val="Arial Narrow"/>
        <family val="2"/>
      </rPr>
      <t xml:space="preserve"> Снежок </t>
    </r>
    <r>
      <rPr>
        <sz val="11"/>
        <rFont val="Arial Narrow"/>
        <family val="2"/>
      </rPr>
      <t>( не «потеет»)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фасовка – блок, картонный короб 380*253*120 мм</t>
    </r>
  </si>
  <si>
    <r>
      <t>Мыльная основа кристалльно прозрачная "БАРХАТНЫЙ СЕЗОН"</t>
    </r>
    <r>
      <rPr>
        <b/>
        <sz val="11"/>
        <rFont val="Arial Narrow"/>
        <family val="2"/>
      </rPr>
      <t xml:space="preserve"> SLS-Free Белая</t>
    </r>
    <r>
      <rPr>
        <sz val="11"/>
        <rFont val="Arial Narrow"/>
        <family val="2"/>
      </rPr>
      <t xml:space="preserve"> фасовка – блок, картонный короб 380*253*120 мм</t>
    </r>
  </si>
  <si>
    <r>
      <t xml:space="preserve">Мыльная основа кристально прозрачная "БАРХАТНЫЙ СЕЗОН"  </t>
    </r>
    <r>
      <rPr>
        <b/>
        <sz val="11"/>
        <rFont val="Arial Narrow"/>
        <family val="2"/>
      </rPr>
      <t>COCONUT ( на кокосовом масле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),</t>
    </r>
    <r>
      <rPr>
        <sz val="11"/>
        <rFont val="Arial Narrow"/>
        <family val="2"/>
      </rPr>
      <t xml:space="preserve">  фасовка – блок, картонный короб 380*253*120 мм</t>
    </r>
  </si>
  <si>
    <r>
      <t xml:space="preserve">Мыльная основа кристально прозрачная "БАРХАТНЫЙ СЕЗОН"  </t>
    </r>
    <r>
      <rPr>
        <b/>
        <sz val="11"/>
        <rFont val="Arial Narrow"/>
        <family val="2"/>
      </rPr>
      <t xml:space="preserve">LUX </t>
    </r>
    <r>
      <rPr>
        <sz val="11"/>
        <rFont val="Arial Narrow"/>
        <family val="2"/>
      </rPr>
      <t xml:space="preserve">( </t>
    </r>
    <r>
      <rPr>
        <b/>
        <sz val="11"/>
        <rFont val="Arial Narrow"/>
        <family val="2"/>
      </rPr>
      <t>не "потеет" ),</t>
    </r>
    <r>
      <rPr>
        <sz val="11"/>
        <rFont val="Arial Narrow"/>
        <family val="2"/>
      </rPr>
      <t xml:space="preserve">  фасовка – блок, картонный короб 380*253*120 мм</t>
    </r>
  </si>
  <si>
    <r>
      <t>Мыльная основа кристалльно прозрачная "БАРХАТНЫЙ СЕЗОН"</t>
    </r>
    <r>
      <rPr>
        <b/>
        <sz val="11"/>
        <rFont val="Arial Narrow"/>
        <family val="2"/>
      </rPr>
      <t xml:space="preserve"> Crystall ( </t>
    </r>
    <r>
      <rPr>
        <sz val="11"/>
        <rFont val="Arial Narrow"/>
        <family val="2"/>
      </rPr>
      <t>SLS-Free ) фасовка – блок, картонный короб 380*253*120 мм</t>
    </r>
  </si>
  <si>
    <r>
      <t xml:space="preserve">Мыльная основа прозрачная "БАРХАТНЫЙ СЕЗОН"  </t>
    </r>
    <r>
      <rPr>
        <b/>
        <sz val="11"/>
        <rFont val="Arial Narrow"/>
        <family val="2"/>
      </rPr>
      <t xml:space="preserve">TWIST для свирлов </t>
    </r>
    <r>
      <rPr>
        <sz val="11"/>
        <rFont val="Arial Narrow"/>
        <family val="2"/>
      </rPr>
      <t xml:space="preserve">( </t>
    </r>
    <r>
      <rPr>
        <b/>
        <sz val="11"/>
        <rFont val="Arial Narrow"/>
        <family val="2"/>
      </rPr>
      <t>не "потеет" ),</t>
    </r>
    <r>
      <rPr>
        <sz val="11"/>
        <rFont val="Arial Narrow"/>
        <family val="2"/>
      </rPr>
      <t xml:space="preserve">  фасовка – блок, картонный короб 380*253*120 мм</t>
    </r>
  </si>
  <si>
    <r>
      <t xml:space="preserve">Мыльная основа белая "БАРХАТНЫЙ СЕЗОН"  </t>
    </r>
    <r>
      <rPr>
        <b/>
        <sz val="11"/>
        <rFont val="Arial Narrow"/>
        <family val="2"/>
      </rPr>
      <t xml:space="preserve">TWIST WHITE для свирлов </t>
    </r>
    <r>
      <rPr>
        <sz val="11"/>
        <rFont val="Arial Narrow"/>
        <family val="2"/>
      </rPr>
      <t xml:space="preserve">( </t>
    </r>
    <r>
      <rPr>
        <b/>
        <sz val="11"/>
        <rFont val="Arial Narrow"/>
        <family val="2"/>
      </rPr>
      <t>не "потеет" ),</t>
    </r>
    <r>
      <rPr>
        <sz val="11"/>
        <rFont val="Arial Narrow"/>
        <family val="2"/>
      </rPr>
      <t xml:space="preserve">  фасовка – блок, картонный короб 380*253*120 мм</t>
    </r>
  </si>
  <si>
    <t>10 кг</t>
  </si>
  <si>
    <t>«Солнечный Свет» Крем-маска 125 мл ( овощи-фрукты ) 4 вида</t>
  </si>
  <si>
    <t>«Солнечный Свет» Маска коллагеновая 125 мл – ГЕЛЕВАЯ 4 вида</t>
  </si>
  <si>
    <t xml:space="preserve">«Солнечный Свет» Пудинг для умывания 90-100 гр в корочке  – 16 видов: </t>
  </si>
  <si>
    <r>
      <t xml:space="preserve">Мыльная основа кристально прозрачная "БАРХАТНЫЙ СЕЗОН"  </t>
    </r>
    <r>
      <rPr>
        <b/>
        <sz val="11"/>
        <rFont val="Arial Narrow"/>
        <family val="2"/>
      </rPr>
      <t>COCONUT Белая,</t>
    </r>
    <r>
      <rPr>
        <sz val="11"/>
        <rFont val="Arial Narrow"/>
        <family val="2"/>
      </rPr>
      <t xml:space="preserve">  фасовка – блок, картонный короб 380*253*120 мм</t>
    </r>
  </si>
  <si>
    <r>
      <t xml:space="preserve">Мыльная основа кристально прозрачная "БАРХАТНЫЙ СЕЗОН"  </t>
    </r>
    <r>
      <rPr>
        <b/>
        <sz val="11"/>
        <rFont val="Arial Narrow"/>
        <family val="2"/>
      </rPr>
      <t>COCONUT Белая ( на кокосовом масле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),</t>
    </r>
    <r>
      <rPr>
        <sz val="11"/>
        <rFont val="Arial Narrow"/>
        <family val="2"/>
      </rPr>
      <t xml:space="preserve"> фасовка – блок 1 кг</t>
    </r>
  </si>
  <si>
    <t xml:space="preserve">«Солнечный Свет» Альгинатные маски  в ассортименте 58 видов   3 кг  - банка ( 5,5 литра )  </t>
  </si>
  <si>
    <t>1439,13 руб/кг</t>
  </si>
  <si>
    <t>1162,49 руб/кг</t>
  </si>
  <si>
    <r>
      <t xml:space="preserve">«Солнечный Свет» Крем-бальзамы / маски для волос 14 видов </t>
    </r>
    <r>
      <rPr>
        <sz val="9"/>
        <rFont val="Arial Narrow"/>
        <family val="2"/>
      </rPr>
      <t>( КЕРАТИН и КОЛЛАГЕН, Протеиновый коктейль, Плацентарная )</t>
    </r>
    <r>
      <rPr>
        <sz val="11"/>
        <rFont val="Arial Narrow"/>
        <family val="2"/>
      </rPr>
      <t>, 5 кг</t>
    </r>
  </si>
  <si>
    <t>735,78 руб/кг</t>
  </si>
  <si>
    <t>Крем-бальзам для волос 200 мл ПРОТЕИНОВЫЙ КОКТЕЙЛЬ лецитин + кератин + коллаген – 5 видов</t>
  </si>
  <si>
    <t>«Солнечный Свет» Пудинг для волос 74 гр твердый шампунь-кондиционер с лецитином, Д-пант, аллантоином – 6 видов</t>
  </si>
  <si>
    <t>Профессиональный крем-гель для мытья рук (жидкое мыло),4 вида : Тропик фрукт /Арбуз /Шалунья/Приятное свидание "Солнечный Свет" , фасовка – пэт-бут 5 литров, 320х160х160 мм</t>
  </si>
  <si>
    <t>100 гр</t>
  </si>
  <si>
    <t>260 гр</t>
  </si>
  <si>
    <t>1000 гр</t>
  </si>
  <si>
    <t>10 гр</t>
  </si>
  <si>
    <t>Банка 120 мл прозрачная с белой винтовой крышкой (диаметр 70 мм)</t>
  </si>
  <si>
    <t>Банка 250 мл прозрачная с белой винтовой крышкой (диаметр 80 мм)</t>
  </si>
  <si>
    <t>«Солнечный Свет» Мыло ручной работы (пудинг для умывания)   в прямоугольных брусках 1250 грамм Хвойные – 2 вида, Детокс – 3 вида, Рисовые -3 вида, Шоколад и Кофе</t>
  </si>
  <si>
    <t>«Солнечный Свет» Мыло ручной работы (пудинг для умывания) в прямоугольных брусках 1250 грамм с белой глиной – 6 видов</t>
  </si>
  <si>
    <r>
      <t xml:space="preserve">Скраб на основе английской соли 150 гр </t>
    </r>
    <r>
      <rPr>
        <b/>
        <sz val="9"/>
        <rFont val="Arial"/>
        <family val="2"/>
      </rPr>
      <t xml:space="preserve">ПОД ЗАКАЗ </t>
    </r>
    <r>
      <rPr>
        <sz val="9"/>
        <rFont val="Arial"/>
        <family val="2"/>
      </rPr>
      <t>с цветом/ароматом - от 10 кг одного вида</t>
    </r>
  </si>
  <si>
    <r>
      <t xml:space="preserve">Скраб на основе английской соли 150 гр </t>
    </r>
    <r>
      <rPr>
        <b/>
        <sz val="9"/>
        <rFont val="Arial"/>
        <family val="2"/>
      </rPr>
      <t>БАЗОВЫЙ</t>
    </r>
    <r>
      <rPr>
        <sz val="9"/>
        <rFont val="Arial"/>
        <family val="2"/>
      </rPr>
      <t xml:space="preserve">, </t>
    </r>
    <r>
      <rPr>
        <sz val="9"/>
        <rFont val="Arial Narrow"/>
        <family val="2"/>
      </rPr>
      <t>без цвета, без ароматизатора</t>
    </r>
  </si>
  <si>
    <t>150 гр</t>
  </si>
  <si>
    <r>
      <t xml:space="preserve">Скраб на основе английской соли 300 гр </t>
    </r>
    <r>
      <rPr>
        <b/>
        <sz val="9"/>
        <rFont val="Arial"/>
        <family val="2"/>
      </rPr>
      <t>БАЗОВЫЙ</t>
    </r>
    <r>
      <rPr>
        <sz val="9"/>
        <rFont val="Arial"/>
        <family val="2"/>
      </rPr>
      <t xml:space="preserve">, </t>
    </r>
    <r>
      <rPr>
        <sz val="9"/>
        <rFont val="Arial Narrow"/>
        <family val="2"/>
      </rPr>
      <t>без цвета, без ароматизатора</t>
    </r>
  </si>
  <si>
    <r>
      <t xml:space="preserve">Скраб на основе английской соли 300 гр </t>
    </r>
    <r>
      <rPr>
        <b/>
        <sz val="9"/>
        <rFont val="Arial"/>
        <family val="2"/>
      </rPr>
      <t xml:space="preserve">ПОД ЗАКАЗ </t>
    </r>
    <r>
      <rPr>
        <sz val="9"/>
        <rFont val="Arial"/>
        <family val="2"/>
      </rPr>
      <t>с цветом/ароматом - от 10 кг одного вида</t>
    </r>
  </si>
  <si>
    <t>300 гр</t>
  </si>
  <si>
    <r>
      <t xml:space="preserve">Скраб на основе английской соли 6000 гр </t>
    </r>
    <r>
      <rPr>
        <b/>
        <sz val="9"/>
        <rFont val="Arial"/>
        <family val="2"/>
      </rPr>
      <t>БАЗОВЫЙ</t>
    </r>
    <r>
      <rPr>
        <sz val="9"/>
        <rFont val="Arial"/>
        <family val="2"/>
      </rPr>
      <t xml:space="preserve">, </t>
    </r>
    <r>
      <rPr>
        <sz val="9"/>
        <rFont val="Arial Narrow"/>
        <family val="2"/>
      </rPr>
      <t>без цвета, без ароматизатора</t>
    </r>
  </si>
  <si>
    <r>
      <t xml:space="preserve">Скраб на основе английской соли 6000 гр </t>
    </r>
    <r>
      <rPr>
        <b/>
        <sz val="9"/>
        <rFont val="Arial"/>
        <family val="2"/>
      </rPr>
      <t xml:space="preserve">ПОД ЗАКАЗ </t>
    </r>
    <r>
      <rPr>
        <sz val="9"/>
        <rFont val="Arial"/>
        <family val="2"/>
      </rPr>
      <t>с цветом/ароматом - от 10 кг одного вида</t>
    </r>
  </si>
  <si>
    <t>6 кг</t>
  </si>
  <si>
    <r>
      <rPr>
        <b/>
        <sz val="9"/>
        <rFont val="Arial"/>
        <family val="2"/>
      </rPr>
      <t>БАЗОВЫЙ увлажняющий крем для лица</t>
    </r>
    <r>
      <rPr>
        <sz val="9"/>
        <rFont val="Arial"/>
        <family val="2"/>
      </rPr>
      <t xml:space="preserve">, </t>
    </r>
    <r>
      <rPr>
        <sz val="9"/>
        <rFont val="Arial Narrow"/>
        <family val="2"/>
      </rPr>
      <t>без цвета, без ароматизатора, 5 кг</t>
    </r>
  </si>
  <si>
    <r>
      <rPr>
        <b/>
        <sz val="9"/>
        <rFont val="Arial"/>
        <family val="2"/>
      </rPr>
      <t>БАЗОВЫЙ увлажняющий крем рук/для тела</t>
    </r>
    <r>
      <rPr>
        <sz val="9"/>
        <rFont val="Arial"/>
        <family val="2"/>
      </rPr>
      <t xml:space="preserve">, </t>
    </r>
    <r>
      <rPr>
        <sz val="9"/>
        <rFont val="Arial Narrow"/>
        <family val="2"/>
      </rPr>
      <t>без цвета, без ароматизатора, 5 кг</t>
    </r>
  </si>
  <si>
    <t>120 гр</t>
  </si>
  <si>
    <t>250 гр</t>
  </si>
  <si>
    <r>
      <rPr>
        <b/>
        <sz val="9"/>
        <rFont val="Arial"/>
        <family val="2"/>
      </rPr>
      <t>БАЗОВЫЙ увлажняющий крем для лица</t>
    </r>
    <r>
      <rPr>
        <sz val="9"/>
        <rFont val="Arial"/>
        <family val="2"/>
      </rPr>
      <t xml:space="preserve">, </t>
    </r>
    <r>
      <rPr>
        <sz val="9"/>
        <rFont val="Arial Narrow"/>
        <family val="2"/>
      </rPr>
      <t>без цвета, без ароматизатора, в баночке 120 мл типа Лаш</t>
    </r>
  </si>
  <si>
    <r>
      <rPr>
        <b/>
        <sz val="9"/>
        <rFont val="Arial"/>
        <family val="2"/>
      </rPr>
      <t>БАЗОВЫЙ увлажняющий крем для лица</t>
    </r>
    <r>
      <rPr>
        <sz val="9"/>
        <rFont val="Arial"/>
        <family val="2"/>
      </rPr>
      <t xml:space="preserve">, </t>
    </r>
    <r>
      <rPr>
        <sz val="9"/>
        <rFont val="Arial Narrow"/>
        <family val="2"/>
      </rPr>
      <t>без цвета, без ароматизатора, в баночке 250 мл типа Лаш</t>
    </r>
  </si>
  <si>
    <r>
      <rPr>
        <b/>
        <sz val="9"/>
        <rFont val="Arial"/>
        <family val="2"/>
      </rPr>
      <t>БАЗОВЫЙ увлажняющий крем крем для рук/для тела</t>
    </r>
    <r>
      <rPr>
        <sz val="9"/>
        <rFont val="Arial"/>
        <family val="2"/>
      </rPr>
      <t xml:space="preserve">, </t>
    </r>
    <r>
      <rPr>
        <sz val="9"/>
        <rFont val="Arial Narrow"/>
        <family val="2"/>
      </rPr>
      <t>без цвета, без ароматизатора, в баночке 250 мл типа Лаш</t>
    </r>
  </si>
  <si>
    <r>
      <rPr>
        <b/>
        <sz val="9"/>
        <rFont val="Arial"/>
        <family val="2"/>
      </rPr>
      <t>БАЗОВЫЙ увлажняющий крем для крем рук/для тела</t>
    </r>
    <r>
      <rPr>
        <sz val="9"/>
        <rFont val="Arial"/>
        <family val="2"/>
      </rPr>
      <t xml:space="preserve">, </t>
    </r>
    <r>
      <rPr>
        <sz val="9"/>
        <rFont val="Arial Narrow"/>
        <family val="2"/>
      </rPr>
      <t>без цвета, без ароматизатора, в баночке 120 мл типа Лаш</t>
    </r>
  </si>
  <si>
    <r>
      <rPr>
        <b/>
        <sz val="9"/>
        <rFont val="Arial"/>
        <family val="2"/>
      </rPr>
      <t>БАЗОВЫЙ Легкий увлажняющий крем для тела</t>
    </r>
    <r>
      <rPr>
        <sz val="9"/>
        <rFont val="Arial"/>
        <family val="2"/>
      </rPr>
      <t xml:space="preserve">, </t>
    </r>
    <r>
      <rPr>
        <sz val="9"/>
        <rFont val="Arial Narrow"/>
        <family val="2"/>
      </rPr>
      <t>без цвета, без ароматизатора, 5 кг</t>
    </r>
  </si>
  <si>
    <r>
      <rPr>
        <b/>
        <sz val="9"/>
        <rFont val="Arial"/>
        <family val="2"/>
      </rPr>
      <t>БАЗОВЫЙ Легкий увлажняющий крем для тела</t>
    </r>
    <r>
      <rPr>
        <sz val="9"/>
        <rFont val="Arial"/>
        <family val="2"/>
      </rPr>
      <t xml:space="preserve">, </t>
    </r>
    <r>
      <rPr>
        <sz val="9"/>
        <rFont val="Arial Narrow"/>
        <family val="2"/>
      </rPr>
      <t>без цвета, без ароматизатора, в баночке 250 мл типа Лаш</t>
    </r>
  </si>
  <si>
    <r>
      <rPr>
        <b/>
        <sz val="9"/>
        <rFont val="Arial"/>
        <family val="2"/>
      </rPr>
      <t>БАЗОВЫЙ Легкий увлажняющий крем для тела</t>
    </r>
    <r>
      <rPr>
        <sz val="9"/>
        <rFont val="Arial"/>
        <family val="2"/>
      </rPr>
      <t xml:space="preserve">, </t>
    </r>
    <r>
      <rPr>
        <sz val="9"/>
        <rFont val="Arial Narrow"/>
        <family val="2"/>
      </rPr>
      <t>без цвета, без ароматизатора, в баночке 120 мл типа Лаш</t>
    </r>
  </si>
  <si>
    <r>
      <rPr>
        <b/>
        <sz val="9"/>
        <rFont val="Arial"/>
        <family val="2"/>
      </rPr>
      <t>Увлажняющий крем для лица</t>
    </r>
    <r>
      <rPr>
        <sz val="9"/>
        <rFont val="Arial"/>
        <family val="2"/>
      </rPr>
      <t>, ПОД ЗАКАЗ от 20 кг  - с ароматом</t>
    </r>
    <r>
      <rPr>
        <sz val="9"/>
        <rFont val="Arial Narrow"/>
        <family val="2"/>
      </rPr>
      <t>, фасовка по 5 кг</t>
    </r>
  </si>
  <si>
    <r>
      <rPr>
        <b/>
        <sz val="9"/>
        <rFont val="Arial"/>
        <family val="2"/>
      </rPr>
      <t>Увлажняющий крем рук/для тела</t>
    </r>
    <r>
      <rPr>
        <sz val="9"/>
        <rFont val="Arial"/>
        <family val="2"/>
      </rPr>
      <t xml:space="preserve">, </t>
    </r>
    <r>
      <rPr>
        <sz val="9"/>
        <rFont val="Arial Narrow"/>
        <family val="2"/>
      </rPr>
      <t>ПОД ЗАКАЗ от 20 кг  - с ароматом, фасовка по 5 кг</t>
    </r>
  </si>
  <si>
    <r>
      <rPr>
        <b/>
        <sz val="9"/>
        <rFont val="Arial"/>
        <family val="2"/>
      </rPr>
      <t>Легкий увлажняющий крем для тела</t>
    </r>
    <r>
      <rPr>
        <sz val="9"/>
        <rFont val="Arial"/>
        <family val="2"/>
      </rPr>
      <t xml:space="preserve">, </t>
    </r>
    <r>
      <rPr>
        <sz val="9"/>
        <rFont val="Arial Narrow"/>
        <family val="2"/>
      </rPr>
      <t>ПОД ЗАКАЗ от 20 кг  - с ароматом, фасовка по 5 кг</t>
    </r>
  </si>
  <si>
    <t>20 кг</t>
  </si>
  <si>
    <t>10 тыс шт</t>
  </si>
  <si>
    <t>5 тыс шт</t>
  </si>
  <si>
    <t>2 тыс шт</t>
  </si>
  <si>
    <t>1 тыс шт</t>
  </si>
  <si>
    <t>«Солнечный Свет» зубная паста ( концентрат ) 25 мл,  12 видов с нашей этикеткой</t>
  </si>
  <si>
    <t>«Солнечный Свет» зубная паста ( концентрат ) 25 мл,  12 видов без этикеток</t>
  </si>
  <si>
    <t>Мыло брусок двухцветное ( в.тч свирлы ) брусок, 90 гр размер, мм 70х60 в термоусадке без этикеток</t>
  </si>
  <si>
    <t>Мыло брусок двухцветное ( в.тч свирлы ) брусок, 100 гр размер, мм 70х60  в термоусадке без этикеток</t>
  </si>
  <si>
    <t>Мыло круглое ( Лайт и в корке ) 90 гр  диаметром 70-75 мм   в термоусадке без этикеток</t>
  </si>
  <si>
    <t>Мыло круглое ( Лайт и в корке ) 100 гр  диаметром 70-75 мм   в термоусадке без этикеток</t>
  </si>
  <si>
    <t>Базовая цена</t>
  </si>
  <si>
    <t>№ пп</t>
  </si>
  <si>
    <t>Наименование продукции</t>
  </si>
  <si>
    <t>«Солнечный Свет» Сахарный скраб 170 гр ( шарики)                                                3 вида: Самая красивая, Мечты сбываются, Ты лучше всех</t>
  </si>
  <si>
    <r>
      <t xml:space="preserve">«Солнечный Свет» Армейское мыло ( пудинг-мыло для волос и  тела )  в брусках 1250 грамм,   </t>
    </r>
    <r>
      <rPr>
        <sz val="10"/>
        <color indexed="8"/>
        <rFont val="Arial Narrow"/>
        <family val="2"/>
      </rPr>
      <t xml:space="preserve">3 вида: Дегтярный "На Берлин!", Хвойный "Своих не бросаем!", Очищающий "Сила в правде!" </t>
    </r>
  </si>
  <si>
    <t>10 тыс. шт</t>
  </si>
  <si>
    <t>400 шт</t>
  </si>
  <si>
    <r>
      <t xml:space="preserve">60 мм,       вес 135 гр +/-5 гр, </t>
    </r>
    <r>
      <rPr>
        <sz val="10"/>
        <color indexed="8"/>
        <rFont val="Arial Narrow"/>
        <family val="2"/>
      </rPr>
      <t>однотонные</t>
    </r>
  </si>
  <si>
    <t>5 тыс. шт</t>
  </si>
  <si>
    <t>2 тыс. шт</t>
  </si>
  <si>
    <t>1 тыс.шт</t>
  </si>
  <si>
    <t>"Солнечный Свет"  Бурлящие шарики для ванн 135 грамм                             БЕЗ УПАКОВКИ</t>
  </si>
  <si>
    <t>"Солнечный Свет"  Бурлящие шарики для ванн 135 грамм                             в термоусадочной пленке без этикетки</t>
  </si>
  <si>
    <t>"Солнечный Свет"  Бурлящие шарики для ванн 135 грамм                             в термоусадочной пленке с этикеткой заказчика</t>
  </si>
  <si>
    <t>"Солнечный Свет"  Бурлящие шарики для ванн 135 грамм                             В ПАКЕТЕ с бечевкой без этикетки</t>
  </si>
  <si>
    <t>"Солнечный Свет"  Бурлящие шарики для ванн 135 грамм                             В ПАКЕТЕ с бечевкой с этикеткой заказчика</t>
  </si>
  <si>
    <t>"Солнечный Свет" Бурлящие шарики для ванн 110 грамм,                               БЕЗ УПАКОВКИ</t>
  </si>
  <si>
    <t>"Солнечный Свет" Бурлящие шарики для ванн 110 грамм,                               в термоусадочной пленке без этикетки</t>
  </si>
  <si>
    <t>"Солнечный Свет" Бурлящие шарики для ванн 110 грамм,                               в термоусадочной пленке с этикеткой заказчика</t>
  </si>
  <si>
    <t>"Солнечный Свет" Бурлящие шарики для ванн 110 грамм,                               В ПАКЕТЕ с бечевкой без этикетки</t>
  </si>
  <si>
    <t>"Солнечный Свет" Бурлящие шарики для ванн 110 грамм,                               В ПАКЕТЕ с бечевкой с этикеткой заказчика</t>
  </si>
  <si>
    <r>
      <t xml:space="preserve">55 мм,       вес 110 гр +/-4 гр, </t>
    </r>
    <r>
      <rPr>
        <sz val="10"/>
        <color indexed="8"/>
        <rFont val="Arial Narrow"/>
        <family val="2"/>
      </rPr>
      <t>однотонные</t>
    </r>
  </si>
  <si>
    <t>297,88 руб/кг</t>
  </si>
  <si>
    <r>
      <t xml:space="preserve">с </t>
    </r>
    <r>
      <rPr>
        <sz val="9"/>
        <color indexed="8"/>
        <rFont val="Arial Narrow"/>
        <family val="2"/>
      </rPr>
      <t>ШИММЕРОМ</t>
    </r>
    <r>
      <rPr>
        <sz val="11"/>
        <color indexed="8"/>
        <rFont val="Arial Narrow"/>
        <family val="2"/>
      </rPr>
      <t xml:space="preserve"> 55 мм,       вес 110 гр +/-4 гр, </t>
    </r>
    <r>
      <rPr>
        <sz val="10"/>
        <color indexed="8"/>
        <rFont val="Arial Narrow"/>
        <family val="2"/>
      </rPr>
      <t>однотонные</t>
    </r>
  </si>
  <si>
    <t>"Солнечный Свет" Бурлящие шарики для ванн 110 грамм,                               БЕЗ УПАКОВКИ, с шиммером</t>
  </si>
  <si>
    <t>"Солнечный Свет" Бурлящие шарики для ванн 110 грамм,                               в термоусадочной пленке без этикетки, с шиммером</t>
  </si>
  <si>
    <t>"Солнечный Свет" Бурлящие шарики для ванн 110 грамм,                               в термоусадочной пленке с этикеткой заказчика, с шиммером</t>
  </si>
  <si>
    <t>"Солнечный Свет" Бурлящие шарики для ванн 110 грамм,                               В ПАКЕТЕ с бечевкой без этикетки, с шиммером</t>
  </si>
  <si>
    <t>"Солнечный Свет" Бурлящие шарики для ванн 110 грамм,                               В ПАКЕТЕ с бечевкой с этикеткой заказчика, с шиммером</t>
  </si>
  <si>
    <r>
      <rPr>
        <sz val="9"/>
        <color indexed="8"/>
        <rFont val="Arial Narrow"/>
        <family val="2"/>
      </rPr>
      <t>С ШИММЕРОМ</t>
    </r>
    <r>
      <rPr>
        <sz val="10"/>
        <color indexed="8"/>
        <rFont val="Arial Narrow"/>
        <family val="2"/>
      </rPr>
      <t xml:space="preserve">        </t>
    </r>
    <r>
      <rPr>
        <sz val="11"/>
        <color indexed="8"/>
        <rFont val="Arial Narrow"/>
        <family val="2"/>
      </rPr>
      <t xml:space="preserve">                   60 мм,       вес 135 гр +/-5 гр, </t>
    </r>
    <r>
      <rPr>
        <sz val="10"/>
        <color indexed="8"/>
        <rFont val="Arial Narrow"/>
        <family val="2"/>
      </rPr>
      <t>однотонные</t>
    </r>
  </si>
  <si>
    <t>"Солнечный Свет"  Бурлящие шарики для ванн 135 грамм                             БЕЗ УПАКОВКИ, с шиммером</t>
  </si>
  <si>
    <t>"Солнечный Свет"  Бурлящие шарики для ванн 135 грамм                             в термоусадочной пленке без этикетки, с шиммером</t>
  </si>
  <si>
    <t>"Солнечный Свет"  Бурлящие шарики для ванн 135 грамм                             в термоусадочной пленке с этикеткой заказчика, с шиммером</t>
  </si>
  <si>
    <t>"Солнечный Свет"  Бурлящие шарики для ванн 135 грамм                             В ПАКЕТЕ с бечевкой без этикетки, с шиммером</t>
  </si>
  <si>
    <t>"Солнечный Свет"  Бурлящие шарики для ванн 135 грамм                             В ПАКЕТЕ с бечевкой с этикеткой заказчика, с шиммером</t>
  </si>
  <si>
    <t>Любые цвета/ароматы из ассортимента бомбочек на сайте, минимальная партия - 400 шт. одного вида</t>
  </si>
  <si>
    <t>Пигменты для окрашивания мыла "БАРХАТНЫЙ СЕЗОН" ,             18 видов</t>
  </si>
  <si>
    <t>«Солнечный Свет» Мыло ручной работы (пудинг для умывания)  в брусках 1250 грамм 8 видов, порезанный на 12 кусков</t>
  </si>
  <si>
    <t>«Солнечный Свет» Мыло ручной работы (пудинг для умывания)  в брусках 1250 грамм, порезанный и термоусаженный - 12 кусков</t>
  </si>
  <si>
    <r>
      <t xml:space="preserve">«Солнечный Свет» Армейское мыло ( пудинг-мыло для волос и  тела )  в брусках 1250 грамм,   </t>
    </r>
    <r>
      <rPr>
        <sz val="10"/>
        <color indexed="8"/>
        <rFont val="Arial Narrow"/>
        <family val="2"/>
      </rPr>
      <t>3 вида, порезанный на 8 кусков</t>
    </r>
  </si>
  <si>
    <r>
      <t xml:space="preserve">«Солнечный Свет» Армейское мыло ( пудинг-мыло для волос и  тела )  в брусках 1250 грамм,   </t>
    </r>
    <r>
      <rPr>
        <sz val="10"/>
        <color indexed="8"/>
        <rFont val="Arial Narrow"/>
        <family val="2"/>
      </rPr>
      <t>3 вида, порезанный  и термоусаженный  -  8 кусков</t>
    </r>
  </si>
  <si>
    <r>
      <t xml:space="preserve">«Солнечный Свет» Армейское мыло( пудинг-мыло для волос и  тела )  в инд. упак. 150 грамм, </t>
    </r>
    <r>
      <rPr>
        <sz val="10"/>
        <color indexed="8"/>
        <rFont val="Arial Narrow"/>
        <family val="2"/>
      </rPr>
      <t>3 вида:  Дегтярный "На Берлин!", Хвойный "Своих не бросаем!", Очищающий "Сила в правде!"</t>
    </r>
  </si>
  <si>
    <t>«Солнечный Свет» Мыло ручной работы (пудинг для умывания)  в брусках 1250 грамм 8 видов - Парфюмерные (Праздничные)</t>
  </si>
  <si>
    <t>Ожидается</t>
  </si>
  <si>
    <t>Гель для душа "Подарок Солнца" 270 мл - 6 видов</t>
  </si>
  <si>
    <t>Бальзам для волос "Подарок Солнца" 270 мл - 6 видов</t>
  </si>
  <si>
    <t>Шампунь 2в1 "Подарок Солнца" 270 мл - 6 видов</t>
  </si>
  <si>
    <t>Жемчужная соль для ванн "Подарок Солнца" 320 гр - 6 видов</t>
  </si>
  <si>
    <t>Жемчужины для ванн "Подарок Солнца" 200 гр - 6 видов</t>
  </si>
  <si>
    <t>«Солнечный Свет» КРЕМ-йогурт для тела 150 мл ( банка ) 6 видов</t>
  </si>
  <si>
    <r>
      <t xml:space="preserve">142,93        </t>
    </r>
    <r>
      <rPr>
        <b/>
        <strike/>
        <sz val="11"/>
        <color indexed="8"/>
        <rFont val="Arial Narrow"/>
        <family val="2"/>
      </rPr>
      <t>178,66</t>
    </r>
  </si>
  <si>
    <t>Пакет дой-пак 135х200 ( одна сторона прозрачная, другая - металлизированная, застежка зип-лок )</t>
  </si>
  <si>
    <t xml:space="preserve">Соль парфюмированная, 12 видов, фасованная по пакетам 500 грамм ( коробка – 20 пакетов без этикеток ) </t>
  </si>
  <si>
    <r>
      <t xml:space="preserve">Соль ЖЕМЧУЖНАЯ парфюмированная, </t>
    </r>
    <r>
      <rPr>
        <sz val="11"/>
        <color indexed="8"/>
        <rFont val="Arial Narrow"/>
        <family val="2"/>
      </rPr>
      <t>8 видов фасованная по пакетам 500 грамм  ( коробка – 20 пакетов без этикеток )</t>
    </r>
  </si>
  <si>
    <t>Жемчуг парфюмированный, 25 видов, фасованный по пакетам 300 грамм ( коробка – 20 пакетов без этикеток )</t>
  </si>
  <si>
    <t>95,31 руб за пакет</t>
  </si>
  <si>
    <r>
      <t xml:space="preserve">Жемчуг парфюмированный, 25 видов, фасованный по пакетам </t>
    </r>
    <r>
      <rPr>
        <b/>
        <sz val="11"/>
        <color indexed="10"/>
        <rFont val="Arial Narrow"/>
        <family val="2"/>
      </rPr>
      <t>120 грамм</t>
    </r>
    <r>
      <rPr>
        <sz val="11"/>
        <color indexed="8"/>
        <rFont val="Arial Narrow"/>
        <family val="2"/>
      </rPr>
      <t xml:space="preserve"> ( коробка – 50 пакетов без этикеток )</t>
    </r>
  </si>
  <si>
    <t>Английская соль . фасованная по пакетам 150 грамм  ( коробка – 50 пакетов без этикеток )</t>
  </si>
  <si>
    <t>Английская соль, фасованная по пакетам 375 грамм  ( коробка – 20 пакетов без этикеток )</t>
  </si>
  <si>
    <t>Новинка!</t>
  </si>
  <si>
    <t>29,80 руб за пакет</t>
  </si>
  <si>
    <t>60,50 руб за пакет</t>
  </si>
  <si>
    <t>43,72 руб за пакет</t>
  </si>
  <si>
    <t>137,90 руб/кг</t>
  </si>
  <si>
    <t>129,00 руб/кг</t>
  </si>
  <si>
    <t>84,95 руб за пакет</t>
  </si>
  <si>
    <t>148,62 руб/кг</t>
  </si>
  <si>
    <t>139,69 руб/кг</t>
  </si>
  <si>
    <t>264,33 руб/кг</t>
  </si>
  <si>
    <t>251,17 руб/кг</t>
  </si>
  <si>
    <t>285,75 руб/кг</t>
  </si>
  <si>
    <t>271,75 руб/кг</t>
  </si>
  <si>
    <t>60,95 руб за пакет</t>
  </si>
  <si>
    <t>107,54 руб/кг</t>
  </si>
  <si>
    <t>«Солнечный Свет» Плавающее мыло в брусках 1250 грамм             – 4 вида</t>
  </si>
  <si>
    <t>«Солнечный Свет» Плавающее мыло в брусках 1250 грамм             – 4 вида, порезанный на 12 кусков</t>
  </si>
  <si>
    <t>«Солнечный Свет» Плавающее мыло в брусках 1250 грамм             – 4 вида, порезанный и термоусаженный - 12 кусков</t>
  </si>
  <si>
    <t>«Солнечный Свет» Плавающее мыло ( брусок, 100 гр )               – 4 вида</t>
  </si>
  <si>
    <r>
      <rPr>
        <b/>
        <sz val="11"/>
        <color indexed="8"/>
        <rFont val="Arial Narrow"/>
        <family val="2"/>
      </rPr>
      <t xml:space="preserve">68,70                  </t>
    </r>
    <r>
      <rPr>
        <b/>
        <strike/>
        <sz val="11"/>
        <color indexed="8"/>
        <rFont val="Arial Narrow"/>
        <family val="2"/>
      </rPr>
      <t>72,32</t>
    </r>
  </si>
  <si>
    <r>
      <t xml:space="preserve">63,75                     </t>
    </r>
    <r>
      <rPr>
        <strike/>
        <sz val="9"/>
        <color indexed="8"/>
        <rFont val="Arial Narrow"/>
        <family val="2"/>
      </rPr>
      <t>67,11</t>
    </r>
  </si>
  <si>
    <r>
      <t xml:space="preserve">68,70                  </t>
    </r>
    <r>
      <rPr>
        <strike/>
        <sz val="9"/>
        <color indexed="8"/>
        <rFont val="Arial Narrow"/>
        <family val="2"/>
      </rPr>
      <t>72,32</t>
    </r>
  </si>
  <si>
    <t>500 шт</t>
  </si>
  <si>
    <r>
      <t xml:space="preserve">Объем разовой партии </t>
    </r>
    <r>
      <rPr>
        <b/>
        <sz val="10"/>
        <color indexed="10"/>
        <rFont val="Arial"/>
        <family val="2"/>
      </rPr>
      <t>в ассортименте</t>
    </r>
  </si>
  <si>
    <t>Мыло Плавающее двухцветное с неровным верхним краем (бугры), 90 гр размер, мм 70х60-70 в термоусадке без этикеток</t>
  </si>
  <si>
    <t>Мыло Плавающее двухцветное с неровным верхним краем (бугры), 100 гр размер, мм 70х60-70 в термоусадке без этикеток</t>
  </si>
  <si>
    <r>
      <t xml:space="preserve">63,00                   </t>
    </r>
    <r>
      <rPr>
        <b/>
        <strike/>
        <sz val="11"/>
        <color indexed="8"/>
        <rFont val="Arial Narrow"/>
        <family val="2"/>
      </rPr>
      <t>67,11</t>
    </r>
  </si>
  <si>
    <t>«Солнечный Свет» Подарочный набор бурлящие шарики для ванн ( 6 х 105 гр ), 2 вида: Желаю счастья! С праздником!</t>
  </si>
  <si>
    <t>"Солнечный Свет"  Бурлящие шарики парфюмерные для ванн 110 грамм  - 12 видов ( диаметр 55 мм )</t>
  </si>
  <si>
    <t>"Солнечный Свет"  Бурлящие шарики С ШИММЕРОМ для ванн 110 грамм  - 6 видов ( диаметр 55 мм )</t>
  </si>
  <si>
    <t>"Солнечный Свет"  Бурлящие шарики С ИГРУШКОЙ для ванн    125 грамм  - 3 вида ( диаметр 60 мм )</t>
  </si>
  <si>
    <r>
      <t xml:space="preserve">с </t>
    </r>
    <r>
      <rPr>
        <sz val="9"/>
        <color indexed="8"/>
        <rFont val="Arial Narrow"/>
        <family val="2"/>
      </rPr>
      <t>ИГРУШКОЙ    60</t>
    </r>
    <r>
      <rPr>
        <sz val="11"/>
        <color indexed="8"/>
        <rFont val="Arial Narrow"/>
        <family val="2"/>
      </rPr>
      <t xml:space="preserve"> мм,       вес 120 гр +/-5 гр, </t>
    </r>
    <r>
      <rPr>
        <sz val="10"/>
        <color indexed="8"/>
        <rFont val="Arial Narrow"/>
        <family val="2"/>
      </rPr>
      <t>однотонные</t>
    </r>
  </si>
  <si>
    <t>"Солнечный Свет" Бурлящие шарики для ванн 120 грамм,                               БЕЗ УПАКОВКИ, с Игрушкой</t>
  </si>
  <si>
    <t>"Солнечный Свет" Бурлящие шарики для ванн120 грамм,                     в термоусадочной пленке без этикетки, с Игрушкой</t>
  </si>
  <si>
    <t>"Солнечный Свет" Бурлящие шарики для ванн 120 грамм,                                 в термоусадочной пленке с этикеткой заказчика, с Игрушкой</t>
  </si>
  <si>
    <t>"Солнечный Свет" Бурлящие шарики для ванн 120 грамм,                                 В ПАКЕТЕ с бечевкой без этикетки, с Игрушкой</t>
  </si>
  <si>
    <t>"Солнечный Свет" Бурлящие шарики для ванн 120 грамм,                          В ПАКЕТЕ с бечевкой с этикеткой заказчика, с Игрушкой</t>
  </si>
  <si>
    <t xml:space="preserve">заказ </t>
  </si>
  <si>
    <r>
      <t xml:space="preserve">249,09       </t>
    </r>
    <r>
      <rPr>
        <b/>
        <strike/>
        <sz val="12"/>
        <rFont val="Arial Narrow"/>
        <family val="2"/>
      </rPr>
      <t>293,05</t>
    </r>
  </si>
  <si>
    <r>
      <t xml:space="preserve">«Подарок Солнца» Набор бурлящих шариков </t>
    </r>
    <r>
      <rPr>
        <b/>
        <sz val="11"/>
        <color indexed="8"/>
        <rFont val="Arial Narrow"/>
        <family val="2"/>
      </rPr>
      <t>Ассорти                                        6 шт</t>
    </r>
    <r>
      <rPr>
        <sz val="11"/>
        <color indexed="8"/>
        <rFont val="Arial Narrow"/>
        <family val="2"/>
      </rPr>
      <t xml:space="preserve">  в пакете 105х150. Бомбочки </t>
    </r>
    <r>
      <rPr>
        <b/>
        <sz val="11"/>
        <color indexed="8"/>
        <rFont val="Arial Narrow"/>
        <family val="2"/>
      </rPr>
      <t>диаметром 30 мм</t>
    </r>
    <r>
      <rPr>
        <sz val="11"/>
        <color indexed="8"/>
        <rFont val="Arial Narrow"/>
        <family val="2"/>
      </rPr>
      <t xml:space="preserve"> (17 гр)</t>
    </r>
  </si>
  <si>
    <r>
      <t xml:space="preserve">«Подарок Солнца» Набор бурлящих шариков </t>
    </r>
    <r>
      <rPr>
        <b/>
        <sz val="11"/>
        <color indexed="8"/>
        <rFont val="Arial Narrow"/>
        <family val="2"/>
      </rPr>
      <t>Ассорти                                        16 шт</t>
    </r>
    <r>
      <rPr>
        <sz val="11"/>
        <color indexed="8"/>
        <rFont val="Arial Narrow"/>
        <family val="2"/>
      </rPr>
      <t xml:space="preserve">  в пакете 135х200. Бомбочки </t>
    </r>
    <r>
      <rPr>
        <b/>
        <sz val="11"/>
        <color indexed="8"/>
        <rFont val="Arial Narrow"/>
        <family val="2"/>
      </rPr>
      <t>диаметром 30 мм</t>
    </r>
    <r>
      <rPr>
        <sz val="11"/>
        <color indexed="8"/>
        <rFont val="Arial Narrow"/>
        <family val="2"/>
      </rPr>
      <t xml:space="preserve"> (17 гр)</t>
    </r>
  </si>
  <si>
    <r>
      <rPr>
        <b/>
        <sz val="11"/>
        <color indexed="8"/>
        <rFont val="Arial Narrow"/>
        <family val="2"/>
      </rPr>
      <t xml:space="preserve">«Солнечный Свет» Сахарный скраб 170 гр </t>
    </r>
    <r>
      <rPr>
        <b/>
        <sz val="11"/>
        <color indexed="10"/>
        <rFont val="Arial Narrow"/>
        <family val="2"/>
      </rPr>
      <t xml:space="preserve">( кубики ) </t>
    </r>
    <r>
      <rPr>
        <b/>
        <sz val="11"/>
        <color indexed="8"/>
        <rFont val="Arial Narrow"/>
        <family val="2"/>
      </rPr>
      <t xml:space="preserve">                                               3 вида: Самая красивая, Мечты сбываются, Ты лучше всех</t>
    </r>
  </si>
  <si>
    <t>распродажа остатков</t>
  </si>
  <si>
    <t>764,71 руб / кг</t>
  </si>
  <si>
    <t>обновленная линейка</t>
  </si>
  <si>
    <t>29,98 руб/пак</t>
  </si>
  <si>
    <t>89,90 руб/кг</t>
  </si>
  <si>
    <r>
      <t>39,58 руб з</t>
    </r>
    <r>
      <rPr>
        <sz val="10"/>
        <color indexed="8"/>
        <rFont val="Arial Narrow"/>
        <family val="2"/>
      </rPr>
      <t>а пакет</t>
    </r>
  </si>
  <si>
    <t>96,90 руб/кг</t>
  </si>
  <si>
    <t>31,38 руб/пак</t>
  </si>
  <si>
    <t>64,45 руб за пакет</t>
  </si>
  <si>
    <r>
      <t xml:space="preserve">1517,80 </t>
    </r>
    <r>
      <rPr>
        <sz val="10"/>
        <color indexed="8"/>
        <rFont val="Arial Narrow"/>
        <family val="2"/>
      </rPr>
      <t>руб/кг</t>
    </r>
  </si>
  <si>
    <t xml:space="preserve">«Солнечный Свет» Альгинатные маски 100 гр ( 180 мл ) 58 видов – см. Бланк Заказа </t>
  </si>
  <si>
    <t>«Подарок Солнца» Энзимная пудра (очищающая маска) 80 гр - тестер в пакете - 8 видов</t>
  </si>
  <si>
    <t>«Подарок Солнца» Энзимная пудра (очищающая маска) 3 кг - в пэт-банке 5,5 литров - 8 видов</t>
  </si>
  <si>
    <r>
      <rPr>
        <b/>
        <sz val="11"/>
        <color indexed="8"/>
        <rFont val="Arial Narrow"/>
        <family val="2"/>
      </rPr>
      <t xml:space="preserve">119,00                  </t>
    </r>
    <r>
      <rPr>
        <b/>
        <strike/>
        <sz val="11"/>
        <color indexed="8"/>
        <rFont val="Arial Narrow"/>
        <family val="2"/>
      </rPr>
      <t>153,00</t>
    </r>
  </si>
  <si>
    <t>остатки</t>
  </si>
  <si>
    <r>
      <t xml:space="preserve">Соль </t>
    </r>
    <r>
      <rPr>
        <b/>
        <sz val="11"/>
        <color indexed="10"/>
        <rFont val="Arial Narrow"/>
        <family val="2"/>
      </rPr>
      <t>Глиттер-Блеск</t>
    </r>
    <r>
      <rPr>
        <sz val="11"/>
        <color indexed="8"/>
        <rFont val="Arial Narrow"/>
        <family val="2"/>
      </rPr>
      <t xml:space="preserve"> ангро 10 кг (коробка/пакет) парфюмированная 12 видов ( без доп. пакетиков )</t>
    </r>
  </si>
  <si>
    <r>
      <t xml:space="preserve">Соль </t>
    </r>
    <r>
      <rPr>
        <b/>
        <sz val="11"/>
        <color indexed="10"/>
        <rFont val="Arial Narrow"/>
        <family val="2"/>
      </rPr>
      <t xml:space="preserve">Глиттер-Блеск </t>
    </r>
    <r>
      <rPr>
        <sz val="11"/>
        <color indexed="8"/>
        <rFont val="Arial Narrow"/>
        <family val="2"/>
      </rPr>
      <t xml:space="preserve">парфюмированная, 12 видов, фасованная по пакетам 200 грамм ( коробка – 50 пакетов без этикеток ) </t>
    </r>
  </si>
  <si>
    <r>
      <t xml:space="preserve">Соль </t>
    </r>
    <r>
      <rPr>
        <b/>
        <sz val="11"/>
        <color indexed="10"/>
        <rFont val="Arial Narrow"/>
        <family val="2"/>
      </rPr>
      <t>Глиттер-Блеск</t>
    </r>
    <r>
      <rPr>
        <sz val="11"/>
        <color indexed="8"/>
        <rFont val="Arial Narrow"/>
        <family val="2"/>
      </rPr>
      <t xml:space="preserve"> парфюмированная, 12 видов, фасованная по пакетам 500 грамм ( коробка – 20 пакетов без этикеток ) </t>
    </r>
  </si>
  <si>
    <t>986,25 руб/кг</t>
  </si>
  <si>
    <t>1123,75 руб/кг</t>
  </si>
  <si>
    <r>
      <rPr>
        <b/>
        <sz val="11"/>
        <color indexed="8"/>
        <rFont val="Arial Narrow"/>
        <family val="2"/>
      </rPr>
      <t xml:space="preserve">«Солнечный Свет» Сахарный скраб 170 гр </t>
    </r>
    <r>
      <rPr>
        <b/>
        <sz val="11"/>
        <color indexed="10"/>
        <rFont val="Arial Narrow"/>
        <family val="2"/>
      </rPr>
      <t xml:space="preserve">( банка ) </t>
    </r>
    <r>
      <rPr>
        <b/>
        <sz val="11"/>
        <color indexed="8"/>
        <rFont val="Arial Narrow"/>
        <family val="2"/>
      </rPr>
      <t xml:space="preserve">                                               3 вида: Самая красивая, Мечты сбываются, Ты лучше всех</t>
    </r>
  </si>
  <si>
    <t>"Солнечный Свет"  Бурлящие шарики парфюмерные для ванн - набор одноцветный 6 шт  в пакете 105х150. Бомбочки диаметром 30 мм (17 гр)  - 12 видов наборов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</si>
</sst>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&quot;₽&quot;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b/>
      <sz val="26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 Narrow"/>
      <family val="2"/>
    </font>
    <font>
      <b/>
      <strike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1"/>
      <color indexed="10"/>
      <name val="Arial Narrow"/>
      <family val="2"/>
    </font>
    <font>
      <strike/>
      <sz val="9"/>
      <color indexed="8"/>
      <name val="Arial Narrow"/>
      <family val="2"/>
    </font>
    <font>
      <b/>
      <sz val="10"/>
      <color indexed="10"/>
      <name val="Arial"/>
      <family val="2"/>
    </font>
    <font>
      <b/>
      <sz val="12"/>
      <name val="Arial Narrow"/>
      <family val="2"/>
    </font>
    <font>
      <b/>
      <strike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 Narrow"/>
      <family val="2"/>
    </font>
    <font>
      <sz val="11"/>
      <color indexed="63"/>
      <name val="Arial Narrow"/>
      <family val="2"/>
    </font>
    <font>
      <i/>
      <sz val="28"/>
      <color indexed="8"/>
      <name val="Brush Script MT"/>
      <family val="4"/>
    </font>
    <font>
      <sz val="11"/>
      <color indexed="10"/>
      <name val="Arial Narrow"/>
      <family val="2"/>
    </font>
    <font>
      <b/>
      <sz val="12"/>
      <color indexed="10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4"/>
      <color indexed="10"/>
      <name val="Arial Narrow"/>
      <family val="2"/>
    </font>
    <font>
      <b/>
      <sz val="9"/>
      <color indexed="10"/>
      <name val="Arial Narrow"/>
      <family val="2"/>
    </font>
    <font>
      <sz val="26"/>
      <color indexed="8"/>
      <name val="Arial"/>
      <family val="2"/>
    </font>
    <font>
      <b/>
      <sz val="28"/>
      <color indexed="8"/>
      <name val="Arial"/>
      <family val="2"/>
    </font>
    <font>
      <sz val="20"/>
      <color indexed="8"/>
      <name val="Arial"/>
      <family val="2"/>
    </font>
    <font>
      <b/>
      <sz val="16"/>
      <color indexed="60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</font>
    <font>
      <sz val="3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26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11"/>
      <color rgb="FF333333"/>
      <name val="Arial Narrow"/>
      <family val="2"/>
    </font>
    <font>
      <i/>
      <sz val="28"/>
      <color theme="1"/>
      <name val="Brush Script MT"/>
      <family val="4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0000"/>
      <name val="Arial"/>
      <family val="2"/>
    </font>
    <font>
      <b/>
      <sz val="14"/>
      <color rgb="FFFF0000"/>
      <name val="Arial Narrow"/>
      <family val="2"/>
    </font>
    <font>
      <b/>
      <sz val="9"/>
      <color rgb="FFFF0000"/>
      <name val="Arial Narrow"/>
      <family val="2"/>
    </font>
    <font>
      <sz val="26"/>
      <color theme="1"/>
      <name val="Arial"/>
      <family val="2"/>
    </font>
    <font>
      <b/>
      <sz val="28"/>
      <color theme="1"/>
      <name val="Arial"/>
      <family val="2"/>
    </font>
    <font>
      <sz val="20"/>
      <color theme="1"/>
      <name val="Arial"/>
      <family val="2"/>
    </font>
    <font>
      <b/>
      <sz val="16"/>
      <color rgb="FFC00000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 Narrow"/>
      <family val="2"/>
    </font>
    <font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84" fillId="33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8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9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9" fontId="84" fillId="33" borderId="10" xfId="0" applyNumberFormat="1" applyFont="1" applyFill="1" applyBorder="1" applyAlignment="1">
      <alignment horizontal="center" vertical="center" wrapText="1"/>
    </xf>
    <xf numFmtId="9" fontId="84" fillId="0" borderId="10" xfId="0" applyNumberFormat="1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86" fillId="35" borderId="11" xfId="0" applyFont="1" applyFill="1" applyBorder="1" applyAlignment="1">
      <alignment horizontal="center" vertical="center" wrapText="1"/>
    </xf>
    <xf numFmtId="0" fontId="93" fillId="35" borderId="12" xfId="0" applyFont="1" applyFill="1" applyBorder="1" applyAlignment="1">
      <alignment horizontal="center" vertical="center" wrapText="1"/>
    </xf>
    <xf numFmtId="9" fontId="93" fillId="0" borderId="13" xfId="0" applyNumberFormat="1" applyFont="1" applyBorder="1" applyAlignment="1">
      <alignment horizontal="center" vertical="center"/>
    </xf>
    <xf numFmtId="168" fontId="94" fillId="0" borderId="14" xfId="0" applyNumberFormat="1" applyFon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6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9" fontId="86" fillId="35" borderId="10" xfId="0" applyNumberFormat="1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horizontal="center" vertical="center" wrapText="1"/>
    </xf>
    <xf numFmtId="168" fontId="84" fillId="33" borderId="10" xfId="0" applyNumberFormat="1" applyFont="1" applyFill="1" applyBorder="1" applyAlignment="1">
      <alignment horizontal="center" vertical="center" wrapText="1"/>
    </xf>
    <xf numFmtId="168" fontId="84" fillId="0" borderId="10" xfId="0" applyNumberFormat="1" applyFont="1" applyBorder="1" applyAlignment="1">
      <alignment horizontal="center" vertical="center" wrapText="1"/>
    </xf>
    <xf numFmtId="168" fontId="85" fillId="33" borderId="10" xfId="0" applyNumberFormat="1" applyFont="1" applyFill="1" applyBorder="1" applyAlignment="1">
      <alignment horizontal="center" vertical="center" wrapText="1"/>
    </xf>
    <xf numFmtId="168" fontId="84" fillId="0" borderId="10" xfId="0" applyNumberFormat="1" applyFont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 wrapText="1"/>
    </xf>
    <xf numFmtId="168" fontId="93" fillId="33" borderId="10" xfId="0" applyNumberFormat="1" applyFont="1" applyFill="1" applyBorder="1" applyAlignment="1">
      <alignment horizontal="center" vertical="center" wrapText="1"/>
    </xf>
    <xf numFmtId="168" fontId="93" fillId="0" borderId="10" xfId="0" applyNumberFormat="1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168" fontId="86" fillId="35" borderId="10" xfId="0" applyNumberFormat="1" applyFont="1" applyFill="1" applyBorder="1" applyAlignment="1">
      <alignment horizontal="center" vertical="center" wrapText="1"/>
    </xf>
    <xf numFmtId="168" fontId="84" fillId="34" borderId="10" xfId="0" applyNumberFormat="1" applyFont="1" applyFill="1" applyBorder="1" applyAlignment="1">
      <alignment horizontal="center" vertical="center" wrapText="1"/>
    </xf>
    <xf numFmtId="9" fontId="93" fillId="0" borderId="0" xfId="0" applyNumberFormat="1" applyFont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0" fontId="84" fillId="33" borderId="16" xfId="0" applyFont="1" applyFill="1" applyBorder="1" applyAlignment="1">
      <alignment horizontal="center" vertical="center" wrapText="1"/>
    </xf>
    <xf numFmtId="9" fontId="93" fillId="0" borderId="10" xfId="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99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9" fontId="100" fillId="33" borderId="16" xfId="0" applyNumberFormat="1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 wrapText="1"/>
    </xf>
    <xf numFmtId="168" fontId="93" fillId="34" borderId="10" xfId="0" applyNumberFormat="1" applyFont="1" applyFill="1" applyBorder="1" applyAlignment="1">
      <alignment horizontal="center" vertical="center" wrapText="1"/>
    </xf>
    <xf numFmtId="168" fontId="84" fillId="31" borderId="10" xfId="0" applyNumberFormat="1" applyFont="1" applyFill="1" applyBorder="1" applyAlignment="1">
      <alignment horizontal="center" vertical="center" wrapText="1"/>
    </xf>
    <xf numFmtId="2" fontId="101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02" fillId="0" borderId="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04" fillId="35" borderId="10" xfId="0" applyFont="1" applyFill="1" applyBorder="1" applyAlignment="1">
      <alignment horizontal="center" vertical="center" wrapText="1"/>
    </xf>
    <xf numFmtId="168" fontId="104" fillId="35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/>
    </xf>
    <xf numFmtId="168" fontId="6" fillId="0" borderId="10" xfId="0" applyNumberFormat="1" applyFont="1" applyBorder="1" applyAlignment="1">
      <alignment horizontal="center" vertical="center" wrapText="1"/>
    </xf>
    <xf numFmtId="168" fontId="6" fillId="31" borderId="10" xfId="0" applyNumberFormat="1" applyFont="1" applyFill="1" applyBorder="1" applyAlignment="1">
      <alignment horizontal="center" vertical="center" wrapText="1"/>
    </xf>
    <xf numFmtId="168" fontId="16" fillId="34" borderId="10" xfId="0" applyNumberFormat="1" applyFont="1" applyFill="1" applyBorder="1" applyAlignment="1">
      <alignment horizontal="center" vertical="center" wrapText="1"/>
    </xf>
    <xf numFmtId="168" fontId="5" fillId="31" borderId="10" xfId="0" applyNumberFormat="1" applyFont="1" applyFill="1" applyBorder="1" applyAlignment="1">
      <alignment horizontal="center" vertical="center" wrapText="1"/>
    </xf>
    <xf numFmtId="0" fontId="14" fillId="34" borderId="17" xfId="0" applyNumberFormat="1" applyFont="1" applyFill="1" applyBorder="1" applyAlignment="1">
      <alignment horizontal="center" vertical="center" wrapText="1"/>
    </xf>
    <xf numFmtId="0" fontId="14" fillId="34" borderId="18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168" fontId="84" fillId="34" borderId="19" xfId="0" applyNumberFormat="1" applyFont="1" applyFill="1" applyBorder="1" applyAlignment="1">
      <alignment horizontal="center" vertical="center" wrapText="1"/>
    </xf>
    <xf numFmtId="168" fontId="104" fillId="35" borderId="19" xfId="0" applyNumberFormat="1" applyFont="1" applyFill="1" applyBorder="1" applyAlignment="1">
      <alignment horizontal="center" vertical="center" wrapText="1"/>
    </xf>
    <xf numFmtId="0" fontId="6" fillId="31" borderId="1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68" fontId="84" fillId="34" borderId="20" xfId="0" applyNumberFormat="1" applyFont="1" applyFill="1" applyBorder="1" applyAlignment="1">
      <alignment horizontal="center" vertical="center" wrapText="1"/>
    </xf>
    <xf numFmtId="168" fontId="104" fillId="35" borderId="12" xfId="0" applyNumberFormat="1" applyFont="1" applyFill="1" applyBorder="1" applyAlignment="1">
      <alignment horizontal="center" vertical="center" wrapText="1"/>
    </xf>
    <xf numFmtId="0" fontId="6" fillId="31" borderId="13" xfId="0" applyFont="1" applyFill="1" applyBorder="1" applyAlignment="1">
      <alignment horizontal="center" vertical="center"/>
    </xf>
    <xf numFmtId="168" fontId="104" fillId="35" borderId="14" xfId="0" applyNumberFormat="1" applyFont="1" applyFill="1" applyBorder="1" applyAlignment="1">
      <alignment horizontal="center" vertical="center" wrapText="1"/>
    </xf>
    <xf numFmtId="0" fontId="6" fillId="31" borderId="2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68" fontId="84" fillId="34" borderId="15" xfId="0" applyNumberFormat="1" applyFont="1" applyFill="1" applyBorder="1" applyAlignment="1">
      <alignment horizontal="center" vertical="center" wrapText="1"/>
    </xf>
    <xf numFmtId="168" fontId="104" fillId="35" borderId="22" xfId="0" applyNumberFormat="1" applyFont="1" applyFill="1" applyBorder="1" applyAlignment="1">
      <alignment horizontal="center" vertical="center" wrapText="1"/>
    </xf>
    <xf numFmtId="168" fontId="84" fillId="34" borderId="10" xfId="0" applyNumberFormat="1" applyFont="1" applyFill="1" applyBorder="1" applyAlignment="1">
      <alignment horizontal="center" vertical="center"/>
    </xf>
    <xf numFmtId="0" fontId="84" fillId="33" borderId="23" xfId="0" applyFont="1" applyFill="1" applyBorder="1" applyAlignment="1">
      <alignment horizontal="center" vertical="center" wrapText="1"/>
    </xf>
    <xf numFmtId="168" fontId="84" fillId="34" borderId="23" xfId="0" applyNumberFormat="1" applyFont="1" applyFill="1" applyBorder="1" applyAlignment="1">
      <alignment horizontal="center" vertical="center" wrapText="1"/>
    </xf>
    <xf numFmtId="0" fontId="105" fillId="0" borderId="24" xfId="0" applyFont="1" applyBorder="1" applyAlignment="1">
      <alignment horizontal="center" vertical="center"/>
    </xf>
    <xf numFmtId="0" fontId="105" fillId="0" borderId="25" xfId="0" applyFont="1" applyBorder="1" applyAlignment="1">
      <alignment horizontal="center" vertical="center"/>
    </xf>
    <xf numFmtId="0" fontId="105" fillId="0" borderId="21" xfId="0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/>
    </xf>
    <xf numFmtId="0" fontId="106" fillId="36" borderId="15" xfId="0" applyFont="1" applyFill="1" applyBorder="1" applyAlignment="1">
      <alignment horizontal="center" vertical="center" wrapText="1"/>
    </xf>
    <xf numFmtId="0" fontId="105" fillId="0" borderId="15" xfId="0" applyFont="1" applyBorder="1" applyAlignment="1">
      <alignment horizontal="center" vertical="center" wrapText="1"/>
    </xf>
    <xf numFmtId="0" fontId="105" fillId="0" borderId="22" xfId="0" applyFont="1" applyBorder="1" applyAlignment="1">
      <alignment horizontal="center" vertical="center" wrapText="1"/>
    </xf>
    <xf numFmtId="0" fontId="84" fillId="33" borderId="26" xfId="0" applyFont="1" applyFill="1" applyBorder="1" applyAlignment="1">
      <alignment horizontal="center" vertical="center" wrapText="1"/>
    </xf>
    <xf numFmtId="0" fontId="105" fillId="0" borderId="27" xfId="0" applyFont="1" applyBorder="1" applyAlignment="1">
      <alignment horizontal="center" vertical="center"/>
    </xf>
    <xf numFmtId="0" fontId="84" fillId="33" borderId="13" xfId="0" applyFont="1" applyFill="1" applyBorder="1" applyAlignment="1">
      <alignment horizontal="center" vertical="center" wrapText="1"/>
    </xf>
    <xf numFmtId="168" fontId="84" fillId="34" borderId="28" xfId="0" applyNumberFormat="1" applyFont="1" applyFill="1" applyBorder="1" applyAlignment="1">
      <alignment horizontal="center" vertical="center" wrapText="1"/>
    </xf>
    <xf numFmtId="0" fontId="84" fillId="33" borderId="21" xfId="0" applyFont="1" applyFill="1" applyBorder="1" applyAlignment="1">
      <alignment horizontal="center" vertical="center" wrapText="1"/>
    </xf>
    <xf numFmtId="168" fontId="107" fillId="36" borderId="15" xfId="0" applyNumberFormat="1" applyFont="1" applyFill="1" applyBorder="1" applyAlignment="1">
      <alignment horizontal="center" vertical="center" wrapText="1"/>
    </xf>
    <xf numFmtId="168" fontId="84" fillId="34" borderId="22" xfId="0" applyNumberFormat="1" applyFont="1" applyFill="1" applyBorder="1" applyAlignment="1">
      <alignment horizontal="center" vertical="center" wrapText="1"/>
    </xf>
    <xf numFmtId="0" fontId="84" fillId="33" borderId="20" xfId="0" applyFont="1" applyFill="1" applyBorder="1" applyAlignment="1">
      <alignment horizontal="center" vertical="center" wrapText="1"/>
    </xf>
    <xf numFmtId="168" fontId="84" fillId="34" borderId="12" xfId="0" applyNumberFormat="1" applyFont="1" applyFill="1" applyBorder="1" applyAlignment="1">
      <alignment horizontal="center" vertical="center" wrapText="1"/>
    </xf>
    <xf numFmtId="0" fontId="84" fillId="33" borderId="15" xfId="0" applyFont="1" applyFill="1" applyBorder="1" applyAlignment="1">
      <alignment horizontal="center" vertical="center" wrapText="1"/>
    </xf>
    <xf numFmtId="168" fontId="12" fillId="36" borderId="15" xfId="0" applyNumberFormat="1" applyFont="1" applyFill="1" applyBorder="1" applyAlignment="1">
      <alignment horizontal="center" vertical="center" wrapText="1"/>
    </xf>
    <xf numFmtId="168" fontId="92" fillId="31" borderId="10" xfId="0" applyNumberFormat="1" applyFont="1" applyFill="1" applyBorder="1" applyAlignment="1">
      <alignment horizontal="center" vertical="center" wrapText="1"/>
    </xf>
    <xf numFmtId="0" fontId="86" fillId="34" borderId="10" xfId="0" applyFont="1" applyFill="1" applyBorder="1" applyAlignment="1">
      <alignment horizontal="center" vertical="center" wrapText="1"/>
    </xf>
    <xf numFmtId="0" fontId="84" fillId="33" borderId="0" xfId="0" applyFont="1" applyFill="1" applyBorder="1" applyAlignment="1">
      <alignment horizontal="center" vertical="center" wrapText="1"/>
    </xf>
    <xf numFmtId="0" fontId="84" fillId="35" borderId="29" xfId="0" applyFont="1" applyFill="1" applyBorder="1" applyAlignment="1">
      <alignment horizontal="center" vertical="center" wrapText="1"/>
    </xf>
    <xf numFmtId="0" fontId="84" fillId="35" borderId="30" xfId="0" applyFont="1" applyFill="1" applyBorder="1" applyAlignment="1">
      <alignment horizontal="center" vertical="center" wrapText="1"/>
    </xf>
    <xf numFmtId="168" fontId="84" fillId="35" borderId="25" xfId="0" applyNumberFormat="1" applyFont="1" applyFill="1" applyBorder="1" applyAlignment="1">
      <alignment horizontal="center" vertical="center" wrapText="1"/>
    </xf>
    <xf numFmtId="168" fontId="84" fillId="35" borderId="31" xfId="0" applyNumberFormat="1" applyFont="1" applyFill="1" applyBorder="1" applyAlignment="1">
      <alignment horizontal="center" vertical="center" wrapText="1"/>
    </xf>
    <xf numFmtId="0" fontId="84" fillId="33" borderId="18" xfId="0" applyFont="1" applyFill="1" applyBorder="1" applyAlignment="1">
      <alignment horizontal="center" vertical="center" wrapText="1"/>
    </xf>
    <xf numFmtId="168" fontId="12" fillId="35" borderId="32" xfId="0" applyNumberFormat="1" applyFont="1" applyFill="1" applyBorder="1" applyAlignment="1">
      <alignment horizontal="center" vertical="center" wrapText="1"/>
    </xf>
    <xf numFmtId="168" fontId="12" fillId="36" borderId="33" xfId="0" applyNumberFormat="1" applyFont="1" applyFill="1" applyBorder="1" applyAlignment="1">
      <alignment horizontal="center" vertical="center" wrapText="1"/>
    </xf>
    <xf numFmtId="168" fontId="84" fillId="34" borderId="32" xfId="0" applyNumberFormat="1" applyFont="1" applyFill="1" applyBorder="1" applyAlignment="1">
      <alignment horizontal="center" vertical="center" wrapText="1"/>
    </xf>
    <xf numFmtId="168" fontId="84" fillId="34" borderId="34" xfId="0" applyNumberFormat="1" applyFont="1" applyFill="1" applyBorder="1" applyAlignment="1">
      <alignment horizontal="center" vertical="center" wrapText="1"/>
    </xf>
    <xf numFmtId="0" fontId="86" fillId="0" borderId="20" xfId="0" applyFont="1" applyBorder="1" applyAlignment="1">
      <alignment horizontal="center" vertical="center" wrapText="1"/>
    </xf>
    <xf numFmtId="168" fontId="6" fillId="31" borderId="20" xfId="0" applyNumberFormat="1" applyFont="1" applyFill="1" applyBorder="1" applyAlignment="1">
      <alignment horizontal="center" vertical="center" wrapText="1"/>
    </xf>
    <xf numFmtId="168" fontId="84" fillId="0" borderId="20" xfId="0" applyNumberFormat="1" applyFont="1" applyBorder="1" applyAlignment="1">
      <alignment horizontal="center" vertical="center"/>
    </xf>
    <xf numFmtId="168" fontId="84" fillId="0" borderId="12" xfId="0" applyNumberFormat="1" applyFont="1" applyBorder="1" applyAlignment="1">
      <alignment horizontal="center" vertical="center"/>
    </xf>
    <xf numFmtId="168" fontId="84" fillId="0" borderId="14" xfId="0" applyNumberFormat="1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 wrapText="1"/>
    </xf>
    <xf numFmtId="168" fontId="6" fillId="31" borderId="15" xfId="0" applyNumberFormat="1" applyFont="1" applyFill="1" applyBorder="1" applyAlignment="1">
      <alignment horizontal="center" vertical="center" wrapText="1"/>
    </xf>
    <xf numFmtId="168" fontId="84" fillId="0" borderId="15" xfId="0" applyNumberFormat="1" applyFont="1" applyBorder="1" applyAlignment="1">
      <alignment horizontal="center" vertical="center"/>
    </xf>
    <xf numFmtId="168" fontId="84" fillId="0" borderId="22" xfId="0" applyNumberFormat="1" applyFont="1" applyBorder="1" applyAlignment="1">
      <alignment horizontal="center" vertical="center"/>
    </xf>
    <xf numFmtId="168" fontId="84" fillId="35" borderId="32" xfId="0" applyNumberFormat="1" applyFont="1" applyFill="1" applyBorder="1" applyAlignment="1">
      <alignment horizontal="center" vertical="center" wrapText="1"/>
    </xf>
    <xf numFmtId="168" fontId="84" fillId="35" borderId="20" xfId="0" applyNumberFormat="1" applyFont="1" applyFill="1" applyBorder="1" applyAlignment="1">
      <alignment horizontal="center" vertical="center"/>
    </xf>
    <xf numFmtId="168" fontId="84" fillId="35" borderId="10" xfId="0" applyNumberFormat="1" applyFont="1" applyFill="1" applyBorder="1" applyAlignment="1">
      <alignment horizontal="center" vertical="center"/>
    </xf>
    <xf numFmtId="168" fontId="84" fillId="35" borderId="15" xfId="0" applyNumberFormat="1" applyFont="1" applyFill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68" fontId="74" fillId="0" borderId="0" xfId="0" applyNumberFormat="1" applyFont="1" applyBorder="1" applyAlignment="1">
      <alignment/>
    </xf>
    <xf numFmtId="9" fontId="74" fillId="0" borderId="0" xfId="0" applyNumberFormat="1" applyFont="1" applyBorder="1" applyAlignment="1">
      <alignment/>
    </xf>
    <xf numFmtId="168" fontId="104" fillId="35" borderId="20" xfId="0" applyNumberFormat="1" applyFont="1" applyFill="1" applyBorder="1" applyAlignment="1">
      <alignment horizontal="center" vertical="center" wrapText="1"/>
    </xf>
    <xf numFmtId="168" fontId="104" fillId="35" borderId="15" xfId="0" applyNumberFormat="1" applyFont="1" applyFill="1" applyBorder="1" applyAlignment="1">
      <alignment horizontal="center" vertical="center" wrapText="1"/>
    </xf>
    <xf numFmtId="168" fontId="84" fillId="0" borderId="19" xfId="0" applyNumberFormat="1" applyFont="1" applyBorder="1" applyAlignment="1">
      <alignment horizontal="center" vertical="center"/>
    </xf>
    <xf numFmtId="168" fontId="84" fillId="35" borderId="19" xfId="0" applyNumberFormat="1" applyFont="1" applyFill="1" applyBorder="1" applyAlignment="1">
      <alignment horizontal="center" vertical="center"/>
    </xf>
    <xf numFmtId="168" fontId="84" fillId="0" borderId="35" xfId="0" applyNumberFormat="1" applyFont="1" applyBorder="1" applyAlignment="1">
      <alignment horizontal="center" vertical="center"/>
    </xf>
    <xf numFmtId="0" fontId="86" fillId="0" borderId="19" xfId="0" applyFont="1" applyBorder="1" applyAlignment="1">
      <alignment horizontal="center" vertical="center" wrapText="1"/>
    </xf>
    <xf numFmtId="168" fontId="6" fillId="31" borderId="19" xfId="0" applyNumberFormat="1" applyFont="1" applyFill="1" applyBorder="1" applyAlignment="1">
      <alignment horizontal="center" vertical="center" wrapText="1"/>
    </xf>
    <xf numFmtId="168" fontId="84" fillId="0" borderId="32" xfId="0" applyNumberFormat="1" applyFont="1" applyBorder="1" applyAlignment="1">
      <alignment horizontal="center" vertical="center"/>
    </xf>
    <xf numFmtId="168" fontId="84" fillId="35" borderId="32" xfId="0" applyNumberFormat="1" applyFont="1" applyFill="1" applyBorder="1" applyAlignment="1">
      <alignment horizontal="center" vertical="center"/>
    </xf>
    <xf numFmtId="168" fontId="84" fillId="0" borderId="36" xfId="0" applyNumberFormat="1" applyFont="1" applyBorder="1" applyAlignment="1">
      <alignment horizontal="center" vertical="center"/>
    </xf>
    <xf numFmtId="168" fontId="84" fillId="35" borderId="36" xfId="0" applyNumberFormat="1" applyFont="1" applyFill="1" applyBorder="1" applyAlignment="1">
      <alignment horizontal="center" vertical="center"/>
    </xf>
    <xf numFmtId="0" fontId="108" fillId="31" borderId="10" xfId="0" applyFont="1" applyFill="1" applyBorder="1" applyAlignment="1">
      <alignment horizontal="center" vertical="center" wrapText="1"/>
    </xf>
    <xf numFmtId="0" fontId="101" fillId="31" borderId="10" xfId="0" applyFont="1" applyFill="1" applyBorder="1" applyAlignment="1">
      <alignment horizontal="center" vertical="center" wrapText="1"/>
    </xf>
    <xf numFmtId="168" fontId="92" fillId="33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84" fillId="31" borderId="10" xfId="0" applyFont="1" applyFill="1" applyBorder="1" applyAlignment="1">
      <alignment horizontal="center" vertical="center" wrapText="1"/>
    </xf>
    <xf numFmtId="168" fontId="93" fillId="31" borderId="10" xfId="0" applyNumberFormat="1" applyFont="1" applyFill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9" xfId="0" applyFont="1" applyBorder="1" applyAlignment="1">
      <alignment horizontal="center" vertical="center" wrapText="1"/>
    </xf>
    <xf numFmtId="0" fontId="84" fillId="33" borderId="11" xfId="0" applyFont="1" applyFill="1" applyBorder="1" applyAlignment="1">
      <alignment horizontal="center" vertical="center" wrapText="1"/>
    </xf>
    <xf numFmtId="0" fontId="100" fillId="0" borderId="14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101" fillId="31" borderId="13" xfId="0" applyFont="1" applyFill="1" applyBorder="1" applyAlignment="1">
      <alignment horizontal="center" vertical="center" wrapText="1"/>
    </xf>
    <xf numFmtId="0" fontId="85" fillId="33" borderId="19" xfId="0" applyFont="1" applyFill="1" applyBorder="1" applyAlignment="1">
      <alignment horizontal="center" vertical="center" wrapText="1"/>
    </xf>
    <xf numFmtId="168" fontId="85" fillId="33" borderId="19" xfId="0" applyNumberFormat="1" applyFont="1" applyFill="1" applyBorder="1" applyAlignment="1">
      <alignment horizontal="center" vertical="center" wrapText="1"/>
    </xf>
    <xf numFmtId="0" fontId="96" fillId="35" borderId="19" xfId="0" applyFont="1" applyFill="1" applyBorder="1" applyAlignment="1">
      <alignment horizontal="center" vertical="center" wrapText="1"/>
    </xf>
    <xf numFmtId="0" fontId="100" fillId="0" borderId="35" xfId="0" applyFont="1" applyBorder="1" applyAlignment="1">
      <alignment horizontal="center" vertical="center" wrapText="1"/>
    </xf>
    <xf numFmtId="168" fontId="84" fillId="33" borderId="20" xfId="0" applyNumberFormat="1" applyFont="1" applyFill="1" applyBorder="1" applyAlignment="1">
      <alignment horizontal="center" vertical="center" wrapText="1"/>
    </xf>
    <xf numFmtId="0" fontId="86" fillId="35" borderId="20" xfId="0" applyFont="1" applyFill="1" applyBorder="1" applyAlignment="1">
      <alignment horizontal="center" vertical="center" wrapText="1"/>
    </xf>
    <xf numFmtId="0" fontId="100" fillId="33" borderId="12" xfId="0" applyFont="1" applyFill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168" fontId="84" fillId="33" borderId="15" xfId="0" applyNumberFormat="1" applyFont="1" applyFill="1" applyBorder="1" applyAlignment="1">
      <alignment horizontal="center" vertical="center" wrapText="1"/>
    </xf>
    <xf numFmtId="0" fontId="86" fillId="35" borderId="15" xfId="0" applyFont="1" applyFill="1" applyBorder="1" applyAlignment="1">
      <alignment horizontal="center" vertical="center" wrapText="1"/>
    </xf>
    <xf numFmtId="0" fontId="100" fillId="0" borderId="22" xfId="0" applyFont="1" applyBorder="1" applyAlignment="1">
      <alignment horizontal="center" vertical="center" wrapText="1"/>
    </xf>
    <xf numFmtId="0" fontId="85" fillId="33" borderId="23" xfId="0" applyFont="1" applyFill="1" applyBorder="1" applyAlignment="1">
      <alignment horizontal="center" vertical="center" wrapText="1"/>
    </xf>
    <xf numFmtId="168" fontId="85" fillId="33" borderId="23" xfId="0" applyNumberFormat="1" applyFont="1" applyFill="1" applyBorder="1" applyAlignment="1">
      <alignment horizontal="center" vertical="center" wrapText="1"/>
    </xf>
    <xf numFmtId="0" fontId="96" fillId="35" borderId="23" xfId="0" applyFont="1" applyFill="1" applyBorder="1" applyAlignment="1">
      <alignment horizontal="center" vertical="center" wrapText="1"/>
    </xf>
    <xf numFmtId="0" fontId="14" fillId="34" borderId="37" xfId="0" applyNumberFormat="1" applyFont="1" applyFill="1" applyBorder="1" applyAlignment="1">
      <alignment horizontal="center" vertical="center" wrapText="1"/>
    </xf>
    <xf numFmtId="0" fontId="14" fillId="34" borderId="38" xfId="0" applyNumberFormat="1" applyFont="1" applyFill="1" applyBorder="1" applyAlignment="1">
      <alignment horizontal="center" vertical="center" wrapText="1"/>
    </xf>
    <xf numFmtId="0" fontId="84" fillId="34" borderId="19" xfId="0" applyFont="1" applyFill="1" applyBorder="1" applyAlignment="1">
      <alignment horizontal="center" vertical="center" wrapText="1"/>
    </xf>
    <xf numFmtId="168" fontId="86" fillId="35" borderId="19" xfId="0" applyNumberFormat="1" applyFont="1" applyFill="1" applyBorder="1" applyAlignment="1">
      <alignment horizontal="center" vertical="center" wrapText="1"/>
    </xf>
    <xf numFmtId="0" fontId="84" fillId="33" borderId="19" xfId="0" applyFont="1" applyFill="1" applyBorder="1" applyAlignment="1">
      <alignment horizontal="center" vertical="center" wrapText="1"/>
    </xf>
    <xf numFmtId="168" fontId="86" fillId="35" borderId="23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84" fillId="34" borderId="20" xfId="0" applyFont="1" applyFill="1" applyBorder="1" applyAlignment="1">
      <alignment horizontal="center" vertical="center" wrapText="1"/>
    </xf>
    <xf numFmtId="168" fontId="86" fillId="35" borderId="20" xfId="0" applyNumberFormat="1" applyFont="1" applyFill="1" applyBorder="1" applyAlignment="1">
      <alignment horizontal="center" vertical="center" wrapText="1"/>
    </xf>
    <xf numFmtId="0" fontId="84" fillId="33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4" fillId="33" borderId="14" xfId="0" applyFont="1" applyFill="1" applyBorder="1" applyAlignment="1">
      <alignment horizontal="center" vertical="center" wrapText="1"/>
    </xf>
    <xf numFmtId="0" fontId="84" fillId="34" borderId="15" xfId="0" applyFont="1" applyFill="1" applyBorder="1" applyAlignment="1">
      <alignment horizontal="center" vertical="center" wrapText="1"/>
    </xf>
    <xf numFmtId="168" fontId="86" fillId="35" borderId="15" xfId="0" applyNumberFormat="1" applyFont="1" applyFill="1" applyBorder="1" applyAlignment="1">
      <alignment horizontal="center" vertical="center" wrapText="1"/>
    </xf>
    <xf numFmtId="0" fontId="84" fillId="33" borderId="22" xfId="0" applyFont="1" applyFill="1" applyBorder="1" applyAlignment="1">
      <alignment horizontal="center" vertical="center" wrapText="1"/>
    </xf>
    <xf numFmtId="0" fontId="86" fillId="34" borderId="23" xfId="0" applyFont="1" applyFill="1" applyBorder="1" applyAlignment="1">
      <alignment horizontal="center" vertical="center" wrapText="1"/>
    </xf>
    <xf numFmtId="9" fontId="100" fillId="33" borderId="17" xfId="0" applyNumberFormat="1" applyFont="1" applyFill="1" applyBorder="1" applyAlignment="1">
      <alignment horizontal="center" vertical="center" wrapText="1"/>
    </xf>
    <xf numFmtId="0" fontId="92" fillId="31" borderId="20" xfId="0" applyFont="1" applyFill="1" applyBorder="1" applyAlignment="1">
      <alignment horizontal="center" vertical="center" wrapText="1"/>
    </xf>
    <xf numFmtId="168" fontId="92" fillId="31" borderId="20" xfId="0" applyNumberFormat="1" applyFont="1" applyFill="1" applyBorder="1" applyAlignment="1">
      <alignment horizontal="center" vertical="center" wrapText="1"/>
    </xf>
    <xf numFmtId="0" fontId="92" fillId="31" borderId="10" xfId="0" applyFont="1" applyFill="1" applyBorder="1" applyAlignment="1">
      <alignment horizontal="center" vertical="center" wrapText="1"/>
    </xf>
    <xf numFmtId="0" fontId="92" fillId="31" borderId="15" xfId="0" applyFont="1" applyFill="1" applyBorder="1" applyAlignment="1">
      <alignment horizontal="center" vertical="center" wrapText="1"/>
    </xf>
    <xf numFmtId="0" fontId="101" fillId="31" borderId="26" xfId="0" applyFont="1" applyFill="1" applyBorder="1" applyAlignment="1">
      <alignment horizontal="center" vertical="center" wrapText="1"/>
    </xf>
    <xf numFmtId="168" fontId="92" fillId="37" borderId="20" xfId="0" applyNumberFormat="1" applyFont="1" applyFill="1" applyBorder="1" applyAlignment="1">
      <alignment horizontal="center" vertical="center" wrapText="1"/>
    </xf>
    <xf numFmtId="168" fontId="10" fillId="37" borderId="10" xfId="0" applyNumberFormat="1" applyFont="1" applyFill="1" applyBorder="1" applyAlignment="1">
      <alignment horizontal="center" vertical="center" wrapText="1"/>
    </xf>
    <xf numFmtId="168" fontId="107" fillId="36" borderId="20" xfId="0" applyNumberFormat="1" applyFont="1" applyFill="1" applyBorder="1" applyAlignment="1">
      <alignment horizontal="center" vertical="center" wrapText="1"/>
    </xf>
    <xf numFmtId="168" fontId="84" fillId="34" borderId="20" xfId="0" applyNumberFormat="1" applyFont="1" applyFill="1" applyBorder="1" applyAlignment="1">
      <alignment horizontal="center" vertical="center"/>
    </xf>
    <xf numFmtId="168" fontId="84" fillId="34" borderId="12" xfId="0" applyNumberFormat="1" applyFont="1" applyFill="1" applyBorder="1" applyAlignment="1">
      <alignment horizontal="center" vertical="center"/>
    </xf>
    <xf numFmtId="0" fontId="105" fillId="0" borderId="39" xfId="0" applyFont="1" applyBorder="1" applyAlignment="1">
      <alignment horizontal="center" vertical="center"/>
    </xf>
    <xf numFmtId="168" fontId="84" fillId="34" borderId="15" xfId="0" applyNumberFormat="1" applyFont="1" applyFill="1" applyBorder="1" applyAlignment="1">
      <alignment horizontal="center" vertical="center"/>
    </xf>
    <xf numFmtId="168" fontId="84" fillId="34" borderId="22" xfId="0" applyNumberFormat="1" applyFont="1" applyFill="1" applyBorder="1" applyAlignment="1">
      <alignment horizontal="center" vertical="center"/>
    </xf>
    <xf numFmtId="168" fontId="92" fillId="31" borderId="36" xfId="0" applyNumberFormat="1" applyFont="1" applyFill="1" applyBorder="1" applyAlignment="1">
      <alignment horizontal="center" vertical="center" wrapText="1"/>
    </xf>
    <xf numFmtId="168" fontId="12" fillId="36" borderId="23" xfId="0" applyNumberFormat="1" applyFont="1" applyFill="1" applyBorder="1" applyAlignment="1">
      <alignment horizontal="center" vertical="center" wrapText="1"/>
    </xf>
    <xf numFmtId="0" fontId="92" fillId="31" borderId="11" xfId="0" applyFont="1" applyFill="1" applyBorder="1" applyAlignment="1">
      <alignment horizontal="center" vertical="center" wrapText="1"/>
    </xf>
    <xf numFmtId="0" fontId="101" fillId="31" borderId="20" xfId="0" applyFont="1" applyFill="1" applyBorder="1" applyAlignment="1">
      <alignment horizontal="center" vertical="center" wrapText="1"/>
    </xf>
    <xf numFmtId="0" fontId="109" fillId="31" borderId="39" xfId="0" applyFont="1" applyFill="1" applyBorder="1" applyAlignment="1">
      <alignment horizontal="center" vertical="center"/>
    </xf>
    <xf numFmtId="0" fontId="101" fillId="31" borderId="36" xfId="0" applyFont="1" applyFill="1" applyBorder="1" applyAlignment="1">
      <alignment horizontal="center" vertical="center" wrapText="1"/>
    </xf>
    <xf numFmtId="168" fontId="84" fillId="34" borderId="36" xfId="0" applyNumberFormat="1" applyFont="1" applyFill="1" applyBorder="1" applyAlignment="1">
      <alignment horizontal="center" vertical="center" wrapText="1"/>
    </xf>
    <xf numFmtId="168" fontId="86" fillId="35" borderId="36" xfId="0" applyNumberFormat="1" applyFont="1" applyFill="1" applyBorder="1" applyAlignment="1">
      <alignment horizontal="center" vertical="center" wrapText="1"/>
    </xf>
    <xf numFmtId="0" fontId="84" fillId="37" borderId="10" xfId="0" applyFont="1" applyFill="1" applyBorder="1" applyAlignment="1">
      <alignment horizontal="center" vertical="center" wrapText="1"/>
    </xf>
    <xf numFmtId="168" fontId="23" fillId="37" borderId="10" xfId="0" applyNumberFormat="1" applyFont="1" applyFill="1" applyBorder="1" applyAlignment="1">
      <alignment horizontal="center" vertical="center" wrapText="1"/>
    </xf>
    <xf numFmtId="9" fontId="110" fillId="37" borderId="10" xfId="0" applyNumberFormat="1" applyFont="1" applyFill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40" xfId="0" applyFont="1" applyBorder="1" applyAlignment="1">
      <alignment horizontal="center" vertical="center" wrapText="1"/>
    </xf>
    <xf numFmtId="0" fontId="103" fillId="35" borderId="10" xfId="0" applyFont="1" applyFill="1" applyBorder="1" applyAlignment="1">
      <alignment horizontal="center" vertical="center" wrapText="1"/>
    </xf>
    <xf numFmtId="168" fontId="103" fillId="35" borderId="10" xfId="0" applyNumberFormat="1" applyFont="1" applyFill="1" applyBorder="1" applyAlignment="1">
      <alignment horizontal="center" vertical="center" wrapText="1"/>
    </xf>
    <xf numFmtId="168" fontId="101" fillId="31" borderId="19" xfId="0" applyNumberFormat="1" applyFont="1" applyFill="1" applyBorder="1" applyAlignment="1">
      <alignment horizontal="center" vertical="center" wrapText="1"/>
    </xf>
    <xf numFmtId="0" fontId="108" fillId="37" borderId="19" xfId="0" applyFont="1" applyFill="1" applyBorder="1" applyAlignment="1">
      <alignment horizontal="center" vertical="center" wrapText="1"/>
    </xf>
    <xf numFmtId="0" fontId="111" fillId="31" borderId="19" xfId="0" applyFont="1" applyFill="1" applyBorder="1" applyAlignment="1">
      <alignment horizontal="center" vertical="center" wrapText="1"/>
    </xf>
    <xf numFmtId="0" fontId="92" fillId="31" borderId="19" xfId="0" applyFont="1" applyFill="1" applyBorder="1" applyAlignment="1">
      <alignment horizontal="center" vertical="center" wrapText="1"/>
    </xf>
    <xf numFmtId="0" fontId="86" fillId="35" borderId="23" xfId="0" applyFont="1" applyFill="1" applyBorder="1" applyAlignment="1">
      <alignment horizontal="center" vertical="center" wrapText="1"/>
    </xf>
    <xf numFmtId="0" fontId="100" fillId="0" borderId="28" xfId="0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84" fillId="31" borderId="23" xfId="0" applyFont="1" applyFill="1" applyBorder="1" applyAlignment="1">
      <alignment horizontal="center" vertical="center" wrapText="1"/>
    </xf>
    <xf numFmtId="168" fontId="84" fillId="31" borderId="23" xfId="0" applyNumberFormat="1" applyFont="1" applyFill="1" applyBorder="1" applyAlignment="1">
      <alignment horizontal="center" vertical="center" wrapText="1"/>
    </xf>
    <xf numFmtId="0" fontId="86" fillId="35" borderId="19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49" fontId="110" fillId="37" borderId="26" xfId="0" applyNumberFormat="1" applyFont="1" applyFill="1" applyBorder="1" applyAlignment="1">
      <alignment horizontal="center" vertical="center" wrapText="1"/>
    </xf>
    <xf numFmtId="0" fontId="101" fillId="31" borderId="19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center" vertical="center" wrapText="1"/>
    </xf>
    <xf numFmtId="0" fontId="113" fillId="33" borderId="0" xfId="0" applyFont="1" applyFill="1" applyBorder="1" applyAlignment="1">
      <alignment horizontal="center" vertical="center" wrapText="1"/>
    </xf>
    <xf numFmtId="0" fontId="114" fillId="0" borderId="0" xfId="0" applyFont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6" fillId="0" borderId="0" xfId="0" applyFont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116" fillId="0" borderId="41" xfId="0" applyFont="1" applyBorder="1" applyAlignment="1">
      <alignment horizontal="center" vertical="center"/>
    </xf>
    <xf numFmtId="0" fontId="119" fillId="0" borderId="24" xfId="0" applyFont="1" applyBorder="1" applyAlignment="1">
      <alignment horizontal="center" vertical="center" wrapText="1"/>
    </xf>
    <xf numFmtId="0" fontId="119" fillId="0" borderId="31" xfId="0" applyFont="1" applyBorder="1" applyAlignment="1">
      <alignment horizontal="center" vertical="center" wrapText="1"/>
    </xf>
    <xf numFmtId="0" fontId="105" fillId="36" borderId="20" xfId="0" applyFont="1" applyFill="1" applyBorder="1" applyAlignment="1">
      <alignment horizontal="center" vertical="center"/>
    </xf>
    <xf numFmtId="0" fontId="105" fillId="36" borderId="12" xfId="0" applyFont="1" applyFill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4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</xdr:row>
      <xdr:rowOff>171450</xdr:rowOff>
    </xdr:from>
    <xdr:to>
      <xdr:col>2</xdr:col>
      <xdr:colOff>552450</xdr:colOff>
      <xdr:row>7</xdr:row>
      <xdr:rowOff>95250</xdr:rowOff>
    </xdr:to>
    <xdr:pic>
      <xdr:nvPicPr>
        <xdr:cNvPr id="1" name="Рисунок 3" descr="Бархатный сезон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390650"/>
          <a:ext cx="3133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2971800</xdr:colOff>
      <xdr:row>85</xdr:row>
      <xdr:rowOff>76200</xdr:rowOff>
    </xdr:from>
    <xdr:to>
      <xdr:col>3</xdr:col>
      <xdr:colOff>581025</xdr:colOff>
      <xdr:row>86</xdr:row>
      <xdr:rowOff>66675</xdr:rowOff>
    </xdr:to>
    <xdr:pic>
      <xdr:nvPicPr>
        <xdr:cNvPr id="2" name="Рисунок 4" descr="Logo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44196000"/>
          <a:ext cx="2200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PageLayoutView="0" workbookViewId="0" topLeftCell="A147">
      <selection activeCell="B151" sqref="B151"/>
    </sheetView>
  </sheetViews>
  <sheetFormatPr defaultColWidth="9.140625" defaultRowHeight="15"/>
  <cols>
    <col min="1" max="1" width="10.7109375" style="0" customWidth="1"/>
    <col min="2" max="2" width="55.28125" style="0" customWidth="1"/>
    <col min="3" max="3" width="13.57421875" style="0" customWidth="1"/>
    <col min="4" max="4" width="13.00390625" style="0" customWidth="1"/>
    <col min="5" max="5" width="11.421875" style="0" customWidth="1"/>
    <col min="6" max="6" width="12.57421875" style="0" customWidth="1"/>
  </cols>
  <sheetData>
    <row r="1" spans="1:5" ht="25.5">
      <c r="A1" s="238" t="s">
        <v>17</v>
      </c>
      <c r="B1" s="238"/>
      <c r="C1" s="238"/>
      <c r="D1" s="238"/>
      <c r="E1" s="238"/>
    </row>
    <row r="2" spans="1:5" ht="20.25">
      <c r="A2" s="239" t="s">
        <v>18</v>
      </c>
      <c r="B2" s="239"/>
      <c r="C2" s="239"/>
      <c r="D2" s="239"/>
      <c r="E2" s="239"/>
    </row>
    <row r="3" spans="1:5" ht="20.25">
      <c r="A3" s="240" t="s">
        <v>19</v>
      </c>
      <c r="B3" s="240"/>
      <c r="C3" s="240"/>
      <c r="D3" s="240"/>
      <c r="E3" s="240"/>
    </row>
    <row r="4" spans="1:5" ht="15">
      <c r="A4" s="241" t="s">
        <v>20</v>
      </c>
      <c r="B4" s="241"/>
      <c r="C4" s="241"/>
      <c r="D4" s="241"/>
      <c r="E4" s="241"/>
    </row>
    <row r="5" spans="1:5" ht="15">
      <c r="A5" s="242" t="s">
        <v>21</v>
      </c>
      <c r="B5" s="242"/>
      <c r="C5" s="242"/>
      <c r="D5" s="242"/>
      <c r="E5" s="242"/>
    </row>
    <row r="6" spans="1:5" ht="15.75">
      <c r="A6" s="243" t="s">
        <v>78</v>
      </c>
      <c r="B6" s="243"/>
      <c r="C6" s="243"/>
      <c r="D6" s="243"/>
      <c r="E6" s="243"/>
    </row>
    <row r="7" spans="1:5" ht="50.25" customHeight="1">
      <c r="A7" s="51" t="s">
        <v>97</v>
      </c>
      <c r="B7" s="52"/>
      <c r="C7" s="53"/>
      <c r="D7" s="53"/>
      <c r="E7" s="53"/>
    </row>
    <row r="8" spans="1:5" ht="42" customHeight="1">
      <c r="A8" s="23"/>
      <c r="B8" s="13" t="s">
        <v>0</v>
      </c>
      <c r="C8" s="13" t="s">
        <v>1</v>
      </c>
      <c r="D8" s="62" t="s">
        <v>2</v>
      </c>
      <c r="E8" s="64" t="s">
        <v>3</v>
      </c>
    </row>
    <row r="9" spans="1:6" ht="51.75" customHeight="1">
      <c r="A9" s="14">
        <v>1</v>
      </c>
      <c r="B9" s="63" t="s">
        <v>103</v>
      </c>
      <c r="C9" s="24" t="s">
        <v>101</v>
      </c>
      <c r="D9" s="42">
        <v>599</v>
      </c>
      <c r="E9" s="65">
        <f>D9/5</f>
        <v>119.8</v>
      </c>
      <c r="F9" s="50"/>
    </row>
    <row r="10" spans="1:6" ht="51.75" customHeight="1">
      <c r="A10" s="14">
        <v>2</v>
      </c>
      <c r="B10" s="63" t="s">
        <v>136</v>
      </c>
      <c r="C10" s="24" t="s">
        <v>101</v>
      </c>
      <c r="D10" s="42">
        <v>599</v>
      </c>
      <c r="E10" s="65">
        <f>D10/5</f>
        <v>119.8</v>
      </c>
      <c r="F10" s="50"/>
    </row>
    <row r="11" spans="1:6" ht="48" customHeight="1">
      <c r="A11" s="14">
        <v>3</v>
      </c>
      <c r="B11" s="61" t="s">
        <v>215</v>
      </c>
      <c r="C11" s="24" t="s">
        <v>140</v>
      </c>
      <c r="D11" s="42">
        <v>55</v>
      </c>
      <c r="E11" s="65">
        <v>5500</v>
      </c>
      <c r="F11" s="50"/>
    </row>
    <row r="12" spans="1:6" ht="48" customHeight="1">
      <c r="A12" s="14">
        <v>4</v>
      </c>
      <c r="B12" s="61" t="s">
        <v>215</v>
      </c>
      <c r="C12" s="24" t="s">
        <v>137</v>
      </c>
      <c r="D12" s="42">
        <v>280</v>
      </c>
      <c r="E12" s="65">
        <v>2800</v>
      </c>
      <c r="F12" s="50"/>
    </row>
    <row r="13" spans="1:6" ht="48" customHeight="1">
      <c r="A13" s="14">
        <v>5</v>
      </c>
      <c r="B13" s="61" t="s">
        <v>215</v>
      </c>
      <c r="C13" s="24" t="s">
        <v>138</v>
      </c>
      <c r="D13" s="42">
        <v>580</v>
      </c>
      <c r="E13" s="65">
        <v>2230.77</v>
      </c>
      <c r="F13" s="50"/>
    </row>
    <row r="14" spans="1:6" ht="48" customHeight="1">
      <c r="A14" s="14">
        <v>6</v>
      </c>
      <c r="B14" s="61" t="s">
        <v>215</v>
      </c>
      <c r="C14" s="24" t="s">
        <v>139</v>
      </c>
      <c r="D14" s="42">
        <v>1450</v>
      </c>
      <c r="E14" s="65">
        <v>1450</v>
      </c>
      <c r="F14" s="50"/>
    </row>
    <row r="15" spans="1:6" ht="55.5" customHeight="1">
      <c r="A15" s="24">
        <v>7</v>
      </c>
      <c r="B15" s="25" t="s">
        <v>116</v>
      </c>
      <c r="C15" s="24" t="s">
        <v>123</v>
      </c>
      <c r="D15" s="42">
        <v>3400</v>
      </c>
      <c r="E15" s="65">
        <v>340</v>
      </c>
      <c r="F15" s="50"/>
    </row>
    <row r="16" spans="1:6" ht="55.5" customHeight="1">
      <c r="A16" s="14">
        <v>8</v>
      </c>
      <c r="B16" s="25" t="s">
        <v>117</v>
      </c>
      <c r="C16" s="24" t="s">
        <v>123</v>
      </c>
      <c r="D16" s="42">
        <v>3400</v>
      </c>
      <c r="E16" s="65">
        <v>340</v>
      </c>
      <c r="F16" s="50"/>
    </row>
    <row r="17" spans="1:6" ht="55.5" customHeight="1">
      <c r="A17" s="24">
        <v>9</v>
      </c>
      <c r="B17" s="25" t="s">
        <v>127</v>
      </c>
      <c r="C17" s="24" t="s">
        <v>123</v>
      </c>
      <c r="D17" s="42">
        <v>3400</v>
      </c>
      <c r="E17" s="65">
        <v>340</v>
      </c>
      <c r="F17" s="50"/>
    </row>
    <row r="18" spans="1:6" ht="55.5" customHeight="1">
      <c r="A18" s="14">
        <v>10</v>
      </c>
      <c r="B18" s="25" t="s">
        <v>118</v>
      </c>
      <c r="C18" s="24" t="s">
        <v>123</v>
      </c>
      <c r="D18" s="42">
        <v>3400</v>
      </c>
      <c r="E18" s="65">
        <v>340</v>
      </c>
      <c r="F18" s="50"/>
    </row>
    <row r="19" spans="1:6" ht="55.5" customHeight="1">
      <c r="A19" s="24">
        <v>11</v>
      </c>
      <c r="B19" s="25" t="s">
        <v>119</v>
      </c>
      <c r="C19" s="24" t="s">
        <v>123</v>
      </c>
      <c r="D19" s="42">
        <v>3400</v>
      </c>
      <c r="E19" s="65">
        <v>340</v>
      </c>
      <c r="F19" s="50"/>
    </row>
    <row r="20" spans="1:6" ht="55.5" customHeight="1">
      <c r="A20" s="14">
        <v>12</v>
      </c>
      <c r="B20" s="25" t="s">
        <v>120</v>
      </c>
      <c r="C20" s="24" t="s">
        <v>123</v>
      </c>
      <c r="D20" s="42">
        <v>3400</v>
      </c>
      <c r="E20" s="65">
        <v>340</v>
      </c>
      <c r="F20" s="50"/>
    </row>
    <row r="21" spans="1:6" ht="55.5" customHeight="1">
      <c r="A21" s="24">
        <v>13</v>
      </c>
      <c r="B21" s="25" t="s">
        <v>121</v>
      </c>
      <c r="C21" s="24" t="s">
        <v>123</v>
      </c>
      <c r="D21" s="42">
        <v>3600</v>
      </c>
      <c r="E21" s="65">
        <v>360</v>
      </c>
      <c r="F21" s="50"/>
    </row>
    <row r="22" spans="1:6" ht="55.5" customHeight="1">
      <c r="A22" s="14">
        <v>14</v>
      </c>
      <c r="B22" s="25" t="s">
        <v>122</v>
      </c>
      <c r="C22" s="24" t="s">
        <v>123</v>
      </c>
      <c r="D22" s="42">
        <v>3600</v>
      </c>
      <c r="E22" s="65">
        <v>360</v>
      </c>
      <c r="F22" s="50"/>
    </row>
    <row r="23" spans="1:6" ht="42" customHeight="1">
      <c r="A23" s="24">
        <v>15</v>
      </c>
      <c r="B23" s="25" t="s">
        <v>79</v>
      </c>
      <c r="C23" s="24" t="s">
        <v>4</v>
      </c>
      <c r="D23" s="42">
        <v>360</v>
      </c>
      <c r="E23" s="65">
        <v>360</v>
      </c>
      <c r="F23" s="50"/>
    </row>
    <row r="24" spans="1:6" ht="42" customHeight="1">
      <c r="A24" s="14">
        <v>16</v>
      </c>
      <c r="B24" s="25" t="s">
        <v>80</v>
      </c>
      <c r="C24" s="24" t="s">
        <v>4</v>
      </c>
      <c r="D24" s="42">
        <v>360</v>
      </c>
      <c r="E24" s="65">
        <v>360</v>
      </c>
      <c r="F24" s="50"/>
    </row>
    <row r="25" spans="1:6" ht="42" customHeight="1">
      <c r="A25" s="24">
        <v>17</v>
      </c>
      <c r="B25" s="25" t="s">
        <v>81</v>
      </c>
      <c r="C25" s="24" t="s">
        <v>4</v>
      </c>
      <c r="D25" s="42">
        <v>360</v>
      </c>
      <c r="E25" s="65">
        <v>360</v>
      </c>
      <c r="F25" s="50"/>
    </row>
    <row r="26" spans="1:6" ht="42" customHeight="1">
      <c r="A26" s="14">
        <v>18</v>
      </c>
      <c r="B26" s="25" t="s">
        <v>128</v>
      </c>
      <c r="C26" s="24" t="s">
        <v>4</v>
      </c>
      <c r="D26" s="42">
        <v>360</v>
      </c>
      <c r="E26" s="65">
        <v>360</v>
      </c>
      <c r="F26" s="50"/>
    </row>
    <row r="27" spans="1:6" ht="42" customHeight="1">
      <c r="A27" s="24">
        <v>19</v>
      </c>
      <c r="B27" s="25" t="s">
        <v>82</v>
      </c>
      <c r="C27" s="24" t="s">
        <v>4</v>
      </c>
      <c r="D27" s="42">
        <v>360</v>
      </c>
      <c r="E27" s="65">
        <v>360</v>
      </c>
      <c r="F27" s="50"/>
    </row>
    <row r="28" spans="1:6" ht="42" customHeight="1">
      <c r="A28" s="14">
        <v>20</v>
      </c>
      <c r="B28" s="25" t="s">
        <v>83</v>
      </c>
      <c r="C28" s="24" t="s">
        <v>4</v>
      </c>
      <c r="D28" s="42">
        <v>360</v>
      </c>
      <c r="E28" s="65">
        <v>360</v>
      </c>
      <c r="F28" s="50"/>
    </row>
    <row r="29" spans="1:6" ht="42" customHeight="1">
      <c r="A29" s="24">
        <v>21</v>
      </c>
      <c r="B29" s="25" t="s">
        <v>84</v>
      </c>
      <c r="C29" s="26" t="s">
        <v>4</v>
      </c>
      <c r="D29" s="42">
        <v>380</v>
      </c>
      <c r="E29" s="65">
        <v>380</v>
      </c>
      <c r="F29" s="50"/>
    </row>
    <row r="30" spans="1:7" ht="42" customHeight="1" thickBot="1">
      <c r="A30" s="14">
        <v>22</v>
      </c>
      <c r="B30" s="44" t="s">
        <v>85</v>
      </c>
      <c r="C30" s="45" t="s">
        <v>4</v>
      </c>
      <c r="D30" s="42">
        <v>380</v>
      </c>
      <c r="E30" s="65">
        <v>380</v>
      </c>
      <c r="F30" s="132"/>
      <c r="G30" s="133"/>
    </row>
    <row r="31" spans="1:7" ht="42" customHeight="1">
      <c r="A31" s="24">
        <v>23</v>
      </c>
      <c r="B31" s="20" t="s">
        <v>86</v>
      </c>
      <c r="C31" s="24" t="s">
        <v>5</v>
      </c>
      <c r="D31" s="107">
        <v>846.5160000000002</v>
      </c>
      <c r="E31" s="65">
        <f>D31/5</f>
        <v>169.30320000000003</v>
      </c>
      <c r="F31" s="134"/>
      <c r="G31" s="135"/>
    </row>
    <row r="32" spans="1:7" ht="42" customHeight="1">
      <c r="A32" s="14">
        <v>24</v>
      </c>
      <c r="B32" s="20" t="s">
        <v>87</v>
      </c>
      <c r="C32" s="24" t="s">
        <v>5</v>
      </c>
      <c r="D32" s="107">
        <v>949.1240000000003</v>
      </c>
      <c r="E32" s="65">
        <f>D32/5</f>
        <v>189.82480000000004</v>
      </c>
      <c r="F32" s="134"/>
      <c r="G32" s="135"/>
    </row>
    <row r="33" spans="1:7" ht="42" customHeight="1">
      <c r="A33" s="24">
        <v>25</v>
      </c>
      <c r="B33" s="25" t="s">
        <v>88</v>
      </c>
      <c r="C33" s="24" t="s">
        <v>5</v>
      </c>
      <c r="D33" s="107">
        <v>1340.317</v>
      </c>
      <c r="E33" s="65">
        <f>D33/5</f>
        <v>268.0634</v>
      </c>
      <c r="F33" s="134"/>
      <c r="G33" s="135"/>
    </row>
    <row r="34" spans="1:7" ht="42" customHeight="1">
      <c r="A34" s="14">
        <v>26</v>
      </c>
      <c r="B34" s="25" t="s">
        <v>89</v>
      </c>
      <c r="C34" s="24" t="s">
        <v>5</v>
      </c>
      <c r="D34" s="107">
        <v>1442.9250000000004</v>
      </c>
      <c r="E34" s="65">
        <f>D34/5</f>
        <v>288.5850000000001</v>
      </c>
      <c r="F34" s="134"/>
      <c r="G34" s="135"/>
    </row>
    <row r="35" spans="1:7" ht="42" customHeight="1">
      <c r="A35" s="24">
        <v>27</v>
      </c>
      <c r="B35" s="20" t="s">
        <v>90</v>
      </c>
      <c r="C35" s="24" t="s">
        <v>5</v>
      </c>
      <c r="D35" s="42">
        <f>E35*5</f>
        <v>1336.5</v>
      </c>
      <c r="E35" s="65">
        <v>267.3</v>
      </c>
      <c r="F35" s="133"/>
      <c r="G35" s="133"/>
    </row>
    <row r="36" spans="1:7" ht="42" customHeight="1">
      <c r="A36" s="14">
        <v>28</v>
      </c>
      <c r="B36" s="25" t="s">
        <v>91</v>
      </c>
      <c r="C36" s="24" t="s">
        <v>5</v>
      </c>
      <c r="D36" s="42">
        <f>E36*5</f>
        <v>2128.5</v>
      </c>
      <c r="E36" s="65">
        <v>425.70000000000005</v>
      </c>
      <c r="F36" s="133"/>
      <c r="G36" s="133"/>
    </row>
    <row r="37" spans="1:7" ht="42" customHeight="1">
      <c r="A37" s="24">
        <v>29</v>
      </c>
      <c r="B37" s="25" t="s">
        <v>92</v>
      </c>
      <c r="C37" s="24" t="s">
        <v>5</v>
      </c>
      <c r="D37" s="107">
        <v>846.5160000000002</v>
      </c>
      <c r="E37" s="65">
        <f>D37/5</f>
        <v>169.30320000000003</v>
      </c>
      <c r="F37" s="134"/>
      <c r="G37" s="135"/>
    </row>
    <row r="38" spans="1:7" ht="42" customHeight="1">
      <c r="A38" s="14">
        <v>30</v>
      </c>
      <c r="B38" s="25" t="s">
        <v>93</v>
      </c>
      <c r="C38" s="24" t="s">
        <v>5</v>
      </c>
      <c r="D38" s="107">
        <v>949.1240000000003</v>
      </c>
      <c r="E38" s="65">
        <f>D38/5</f>
        <v>189.82480000000004</v>
      </c>
      <c r="F38" s="134"/>
      <c r="G38" s="135"/>
    </row>
    <row r="39" spans="1:7" ht="42" customHeight="1">
      <c r="A39" s="24">
        <v>31</v>
      </c>
      <c r="B39" s="25" t="s">
        <v>94</v>
      </c>
      <c r="C39" s="24" t="s">
        <v>5</v>
      </c>
      <c r="D39" s="107">
        <v>1340.317</v>
      </c>
      <c r="E39" s="65">
        <f>D39/5</f>
        <v>268.0634</v>
      </c>
      <c r="F39" s="134"/>
      <c r="G39" s="135"/>
    </row>
    <row r="40" spans="1:7" ht="42" customHeight="1">
      <c r="A40" s="14">
        <v>32</v>
      </c>
      <c r="B40" s="25" t="s">
        <v>95</v>
      </c>
      <c r="C40" s="24" t="s">
        <v>5</v>
      </c>
      <c r="D40" s="107">
        <v>1442.9250000000004</v>
      </c>
      <c r="E40" s="65">
        <f>D40/5</f>
        <v>288.5850000000001</v>
      </c>
      <c r="F40" s="134"/>
      <c r="G40" s="135"/>
    </row>
    <row r="41" spans="1:7" ht="42" customHeight="1">
      <c r="A41" s="24">
        <v>33</v>
      </c>
      <c r="B41" s="25" t="s">
        <v>96</v>
      </c>
      <c r="C41" s="27" t="s">
        <v>6</v>
      </c>
      <c r="D41" s="42">
        <f>E41*0.9</f>
        <v>468.2700000000001</v>
      </c>
      <c r="E41" s="65">
        <v>520.3000000000001</v>
      </c>
      <c r="F41" s="133"/>
      <c r="G41" s="133"/>
    </row>
    <row r="42" spans="1:5" ht="42" customHeight="1">
      <c r="A42" s="14">
        <v>34</v>
      </c>
      <c r="B42" s="71" t="s">
        <v>146</v>
      </c>
      <c r="C42" s="27" t="s">
        <v>147</v>
      </c>
      <c r="D42" s="42">
        <v>63</v>
      </c>
      <c r="E42" s="65">
        <f>D42/150*1000</f>
        <v>420</v>
      </c>
    </row>
    <row r="43" spans="1:5" ht="42" customHeight="1">
      <c r="A43" s="24">
        <v>35</v>
      </c>
      <c r="B43" s="71" t="s">
        <v>145</v>
      </c>
      <c r="C43" s="27" t="s">
        <v>147</v>
      </c>
      <c r="D43" s="42">
        <v>72.45</v>
      </c>
      <c r="E43" s="65">
        <f>D43/150*1000</f>
        <v>483.00000000000006</v>
      </c>
    </row>
    <row r="44" spans="1:5" ht="42" customHeight="1">
      <c r="A44" s="14">
        <v>36</v>
      </c>
      <c r="B44" s="71" t="s">
        <v>148</v>
      </c>
      <c r="C44" s="27" t="s">
        <v>150</v>
      </c>
      <c r="D44" s="42">
        <v>109</v>
      </c>
      <c r="E44" s="65">
        <f>D44/300*1000</f>
        <v>363.3333333333333</v>
      </c>
    </row>
    <row r="45" spans="1:5" ht="42" customHeight="1">
      <c r="A45" s="24">
        <v>37</v>
      </c>
      <c r="B45" s="71" t="s">
        <v>149</v>
      </c>
      <c r="C45" s="27" t="s">
        <v>150</v>
      </c>
      <c r="D45" s="42">
        <v>125.35</v>
      </c>
      <c r="E45" s="65">
        <f>D45/300*1000</f>
        <v>417.8333333333333</v>
      </c>
    </row>
    <row r="46" spans="1:5" ht="42" customHeight="1">
      <c r="A46" s="14">
        <v>38</v>
      </c>
      <c r="B46" s="71" t="s">
        <v>151</v>
      </c>
      <c r="C46" s="27" t="s">
        <v>153</v>
      </c>
      <c r="D46" s="42">
        <v>1515</v>
      </c>
      <c r="E46" s="65">
        <f>D46/6</f>
        <v>252.5</v>
      </c>
    </row>
    <row r="47" spans="1:5" ht="42" customHeight="1" thickBot="1">
      <c r="A47" s="14">
        <v>39</v>
      </c>
      <c r="B47" s="72" t="s">
        <v>152</v>
      </c>
      <c r="C47" s="73" t="s">
        <v>153</v>
      </c>
      <c r="D47" s="74">
        <v>1742.25</v>
      </c>
      <c r="E47" s="75">
        <f>D47/6</f>
        <v>290.375</v>
      </c>
    </row>
    <row r="48" spans="1:5" ht="42" customHeight="1">
      <c r="A48" s="76">
        <v>40</v>
      </c>
      <c r="B48" s="176" t="s">
        <v>154</v>
      </c>
      <c r="C48" s="77" t="s">
        <v>101</v>
      </c>
      <c r="D48" s="78">
        <f>E48*5</f>
        <v>2450</v>
      </c>
      <c r="E48" s="136">
        <v>490</v>
      </c>
    </row>
    <row r="49" spans="1:5" ht="42" customHeight="1">
      <c r="A49" s="80">
        <v>41</v>
      </c>
      <c r="B49" s="71" t="s">
        <v>159</v>
      </c>
      <c r="C49" s="27" t="s">
        <v>157</v>
      </c>
      <c r="D49" s="42">
        <v>150</v>
      </c>
      <c r="E49" s="65">
        <f>D49/0.25</f>
        <v>600</v>
      </c>
    </row>
    <row r="50" spans="1:5" ht="42" customHeight="1">
      <c r="A50" s="80">
        <v>42</v>
      </c>
      <c r="B50" s="71" t="s">
        <v>158</v>
      </c>
      <c r="C50" s="27" t="s">
        <v>156</v>
      </c>
      <c r="D50" s="42">
        <v>79</v>
      </c>
      <c r="E50" s="65">
        <f>D50/0.12</f>
        <v>658.3333333333334</v>
      </c>
    </row>
    <row r="51" spans="1:5" ht="42" customHeight="1" thickBot="1">
      <c r="A51" s="82">
        <v>43</v>
      </c>
      <c r="B51" s="177" t="s">
        <v>165</v>
      </c>
      <c r="C51" s="83" t="s">
        <v>168</v>
      </c>
      <c r="D51" s="84">
        <f>E51*20</f>
        <v>9800</v>
      </c>
      <c r="E51" s="137">
        <v>490</v>
      </c>
    </row>
    <row r="52" spans="1:5" ht="42" customHeight="1">
      <c r="A52" s="76">
        <v>44</v>
      </c>
      <c r="B52" s="176" t="s">
        <v>155</v>
      </c>
      <c r="C52" s="77" t="s">
        <v>101</v>
      </c>
      <c r="D52" s="78">
        <f>E52*5</f>
        <v>2450</v>
      </c>
      <c r="E52" s="136">
        <v>490</v>
      </c>
    </row>
    <row r="53" spans="1:5" ht="42" customHeight="1">
      <c r="A53" s="80">
        <v>45</v>
      </c>
      <c r="B53" s="71" t="s">
        <v>160</v>
      </c>
      <c r="C53" s="27" t="s">
        <v>157</v>
      </c>
      <c r="D53" s="42">
        <v>150</v>
      </c>
      <c r="E53" s="81">
        <f>D53/0.25</f>
        <v>600</v>
      </c>
    </row>
    <row r="54" spans="1:5" ht="42" customHeight="1">
      <c r="A54" s="80">
        <v>46</v>
      </c>
      <c r="B54" s="71" t="s">
        <v>161</v>
      </c>
      <c r="C54" s="27" t="s">
        <v>156</v>
      </c>
      <c r="D54" s="42">
        <v>79</v>
      </c>
      <c r="E54" s="81">
        <f>D54/0.12</f>
        <v>658.3333333333334</v>
      </c>
    </row>
    <row r="55" spans="1:5" ht="42" customHeight="1" thickBot="1">
      <c r="A55" s="82">
        <v>47</v>
      </c>
      <c r="B55" s="177" t="s">
        <v>166</v>
      </c>
      <c r="C55" s="83" t="s">
        <v>168</v>
      </c>
      <c r="D55" s="84">
        <f>E55*20</f>
        <v>9800</v>
      </c>
      <c r="E55" s="85">
        <v>490</v>
      </c>
    </row>
    <row r="56" spans="1:5" ht="42" customHeight="1">
      <c r="A56" s="76">
        <v>48</v>
      </c>
      <c r="B56" s="176" t="s">
        <v>162</v>
      </c>
      <c r="C56" s="77" t="s">
        <v>101</v>
      </c>
      <c r="D56" s="78">
        <f>E56*5</f>
        <v>2150</v>
      </c>
      <c r="E56" s="79">
        <v>430</v>
      </c>
    </row>
    <row r="57" spans="1:5" ht="42" customHeight="1">
      <c r="A57" s="80">
        <v>49</v>
      </c>
      <c r="B57" s="71" t="s">
        <v>163</v>
      </c>
      <c r="C57" s="27" t="s">
        <v>157</v>
      </c>
      <c r="D57" s="42">
        <v>135</v>
      </c>
      <c r="E57" s="81">
        <f>D57/0.25</f>
        <v>540</v>
      </c>
    </row>
    <row r="58" spans="1:5" ht="42" customHeight="1">
      <c r="A58" s="80">
        <v>50</v>
      </c>
      <c r="B58" s="71" t="s">
        <v>164</v>
      </c>
      <c r="C58" s="27" t="s">
        <v>156</v>
      </c>
      <c r="D58" s="42">
        <v>72</v>
      </c>
      <c r="E58" s="81">
        <f>D58/0.12</f>
        <v>600</v>
      </c>
    </row>
    <row r="59" spans="1:5" ht="42" customHeight="1" thickBot="1">
      <c r="A59" s="82">
        <v>51</v>
      </c>
      <c r="B59" s="177" t="s">
        <v>167</v>
      </c>
      <c r="C59" s="83" t="s">
        <v>168</v>
      </c>
      <c r="D59" s="84">
        <f>E59*20</f>
        <v>8600</v>
      </c>
      <c r="E59" s="85">
        <v>430</v>
      </c>
    </row>
    <row r="60" spans="1:5" ht="39" customHeight="1">
      <c r="A60" s="237" t="s">
        <v>22</v>
      </c>
      <c r="B60" s="237"/>
      <c r="C60" s="237"/>
      <c r="D60" s="237"/>
      <c r="E60" s="237"/>
    </row>
    <row r="61" spans="1:5" ht="37.5" customHeight="1">
      <c r="A61" s="21" t="s">
        <v>23</v>
      </c>
      <c r="B61" s="21" t="s">
        <v>0</v>
      </c>
      <c r="C61" s="21" t="s">
        <v>8</v>
      </c>
      <c r="D61" s="29" t="s">
        <v>24</v>
      </c>
      <c r="E61" s="21"/>
    </row>
    <row r="62" spans="1:5" ht="37.5" customHeight="1">
      <c r="A62" s="1">
        <v>1</v>
      </c>
      <c r="B62" s="2" t="s">
        <v>62</v>
      </c>
      <c r="C62" s="33">
        <v>890</v>
      </c>
      <c r="D62" s="28" t="s">
        <v>26</v>
      </c>
      <c r="E62" s="2"/>
    </row>
    <row r="63" spans="1:5" ht="37.5" customHeight="1">
      <c r="A63" s="1">
        <v>2</v>
      </c>
      <c r="B63" s="55" t="s">
        <v>236</v>
      </c>
      <c r="C63" s="42">
        <v>1490</v>
      </c>
      <c r="D63" s="28" t="s">
        <v>239</v>
      </c>
      <c r="E63" s="2"/>
    </row>
    <row r="64" spans="1:5" ht="37.5" customHeight="1" thickBot="1">
      <c r="A64" s="105">
        <v>3</v>
      </c>
      <c r="B64" s="178" t="s">
        <v>237</v>
      </c>
      <c r="C64" s="74">
        <v>1210</v>
      </c>
      <c r="D64" s="232" t="s">
        <v>240</v>
      </c>
      <c r="E64" s="154"/>
    </row>
    <row r="65" spans="1:5" ht="37.5" customHeight="1">
      <c r="A65" s="87">
        <v>4</v>
      </c>
      <c r="B65" s="166" t="s">
        <v>27</v>
      </c>
      <c r="C65" s="163">
        <v>899</v>
      </c>
      <c r="D65" s="164" t="s">
        <v>284</v>
      </c>
      <c r="E65" s="167"/>
    </row>
    <row r="66" spans="1:5" ht="37.5" customHeight="1">
      <c r="A66" s="197" t="s">
        <v>238</v>
      </c>
      <c r="B66" s="230" t="s">
        <v>295</v>
      </c>
      <c r="C66" s="231">
        <v>969</v>
      </c>
      <c r="D66" s="226" t="s">
        <v>286</v>
      </c>
      <c r="E66" s="227"/>
    </row>
    <row r="67" spans="1:5" ht="37.5" customHeight="1">
      <c r="A67" s="1">
        <v>6</v>
      </c>
      <c r="B67" s="2" t="s">
        <v>36</v>
      </c>
      <c r="C67" s="42">
        <v>1499</v>
      </c>
      <c r="D67" s="229" t="s">
        <v>283</v>
      </c>
      <c r="E67" s="157"/>
    </row>
    <row r="68" spans="1:5" ht="37.5" customHeight="1">
      <c r="A68" s="158" t="s">
        <v>238</v>
      </c>
      <c r="B68" s="151" t="s">
        <v>296</v>
      </c>
      <c r="C68" s="57">
        <v>1569</v>
      </c>
      <c r="D68" s="228" t="s">
        <v>287</v>
      </c>
      <c r="E68" s="157"/>
    </row>
    <row r="69" spans="1:5" ht="37.5" customHeight="1">
      <c r="A69" s="1">
        <v>8</v>
      </c>
      <c r="B69" s="55" t="s">
        <v>231</v>
      </c>
      <c r="C69" s="42">
        <v>1219</v>
      </c>
      <c r="D69" s="28" t="s">
        <v>251</v>
      </c>
      <c r="E69" s="157"/>
    </row>
    <row r="70" spans="1:5" ht="37.5" customHeight="1">
      <c r="A70" s="158" t="s">
        <v>238</v>
      </c>
      <c r="B70" s="151" t="s">
        <v>297</v>
      </c>
      <c r="C70" s="57">
        <v>1289</v>
      </c>
      <c r="D70" s="28" t="s">
        <v>288</v>
      </c>
      <c r="E70" s="157"/>
    </row>
    <row r="71" spans="1:5" ht="37.5" customHeight="1">
      <c r="A71" s="1">
        <v>10</v>
      </c>
      <c r="B71" s="2" t="s">
        <v>25</v>
      </c>
      <c r="C71" s="33">
        <v>699</v>
      </c>
      <c r="D71" s="28" t="s">
        <v>252</v>
      </c>
      <c r="E71" s="156"/>
    </row>
    <row r="72" spans="1:5" ht="37.5" customHeight="1">
      <c r="A72" s="98">
        <v>11</v>
      </c>
      <c r="B72" s="2" t="s">
        <v>29</v>
      </c>
      <c r="C72" s="33">
        <v>899</v>
      </c>
      <c r="D72" s="28" t="s">
        <v>284</v>
      </c>
      <c r="E72" s="157"/>
    </row>
    <row r="73" spans="1:5" ht="37.5" customHeight="1" thickBot="1">
      <c r="A73" s="105">
        <v>12</v>
      </c>
      <c r="B73" s="169" t="s">
        <v>28</v>
      </c>
      <c r="C73" s="170">
        <v>699</v>
      </c>
      <c r="D73" s="171" t="s">
        <v>252</v>
      </c>
      <c r="E73" s="172"/>
    </row>
    <row r="74" spans="1:5" ht="37.5" customHeight="1">
      <c r="A74" s="96">
        <v>13</v>
      </c>
      <c r="B74" s="173" t="s">
        <v>30</v>
      </c>
      <c r="C74" s="174">
        <v>1379</v>
      </c>
      <c r="D74" s="175" t="s">
        <v>242</v>
      </c>
      <c r="E74" s="168"/>
    </row>
    <row r="75" spans="1:5" ht="37.5" customHeight="1">
      <c r="A75" s="1">
        <v>14</v>
      </c>
      <c r="B75" s="3" t="s">
        <v>63</v>
      </c>
      <c r="C75" s="35">
        <v>1290</v>
      </c>
      <c r="D75" s="30" t="s">
        <v>243</v>
      </c>
      <c r="E75" s="156"/>
    </row>
    <row r="76" spans="1:5" ht="37.5" customHeight="1">
      <c r="A76" s="98">
        <v>15</v>
      </c>
      <c r="B76" s="55" t="s">
        <v>37</v>
      </c>
      <c r="C76" s="42">
        <v>1979</v>
      </c>
      <c r="D76" s="28" t="s">
        <v>285</v>
      </c>
      <c r="E76" s="157"/>
    </row>
    <row r="77" spans="1:5" ht="37.5" customHeight="1">
      <c r="A77" s="1">
        <v>16</v>
      </c>
      <c r="B77" s="55" t="s">
        <v>232</v>
      </c>
      <c r="C77" s="42">
        <v>1699</v>
      </c>
      <c r="D77" s="28" t="s">
        <v>244</v>
      </c>
      <c r="E77" s="157"/>
    </row>
    <row r="78" spans="1:5" ht="37.5" customHeight="1">
      <c r="A78" s="98">
        <v>17</v>
      </c>
      <c r="B78" s="3" t="s">
        <v>31</v>
      </c>
      <c r="C78" s="35">
        <v>966</v>
      </c>
      <c r="D78" s="30" t="s">
        <v>245</v>
      </c>
      <c r="E78" s="157"/>
    </row>
    <row r="79" spans="1:5" ht="37.5" customHeight="1" thickBot="1">
      <c r="A79" s="218">
        <v>18</v>
      </c>
      <c r="B79" s="159" t="s">
        <v>64</v>
      </c>
      <c r="C79" s="160">
        <v>908</v>
      </c>
      <c r="D79" s="161" t="s">
        <v>246</v>
      </c>
      <c r="E79" s="162"/>
    </row>
    <row r="80" spans="1:5" ht="37.5" customHeight="1">
      <c r="A80" s="96">
        <v>19</v>
      </c>
      <c r="B80" s="103" t="s">
        <v>35</v>
      </c>
      <c r="C80" s="163">
        <v>1586</v>
      </c>
      <c r="D80" s="164" t="s">
        <v>247</v>
      </c>
      <c r="E80" s="165"/>
    </row>
    <row r="81" spans="1:5" ht="37.5" customHeight="1">
      <c r="A81" s="217">
        <v>20</v>
      </c>
      <c r="B81" s="2" t="s">
        <v>33</v>
      </c>
      <c r="C81" s="34">
        <v>1507</v>
      </c>
      <c r="D81" s="28" t="s">
        <v>248</v>
      </c>
      <c r="E81" s="157"/>
    </row>
    <row r="82" spans="1:5" ht="37.5" customHeight="1">
      <c r="A82" s="96">
        <v>21</v>
      </c>
      <c r="B82" s="55" t="s">
        <v>235</v>
      </c>
      <c r="C82" s="42">
        <v>2186</v>
      </c>
      <c r="D82" s="28" t="s">
        <v>241</v>
      </c>
      <c r="E82" s="157"/>
    </row>
    <row r="83" spans="1:5" ht="37.5" customHeight="1">
      <c r="A83" s="219">
        <v>22</v>
      </c>
      <c r="B83" s="55" t="s">
        <v>233</v>
      </c>
      <c r="C83" s="42">
        <v>1906</v>
      </c>
      <c r="D83" s="28" t="s">
        <v>234</v>
      </c>
      <c r="E83" s="157"/>
    </row>
    <row r="84" spans="1:5" ht="37.5" customHeight="1">
      <c r="A84" s="153">
        <v>23</v>
      </c>
      <c r="B84" s="1" t="s">
        <v>34</v>
      </c>
      <c r="C84" s="34">
        <v>1143</v>
      </c>
      <c r="D84" s="28" t="s">
        <v>249</v>
      </c>
      <c r="E84" s="157"/>
    </row>
    <row r="85" spans="1:5" ht="37.5" customHeight="1">
      <c r="A85" s="153">
        <v>24</v>
      </c>
      <c r="B85" s="2" t="s">
        <v>32</v>
      </c>
      <c r="C85" s="34">
        <v>1087</v>
      </c>
      <c r="D85" s="28" t="s">
        <v>250</v>
      </c>
      <c r="E85" s="157"/>
    </row>
    <row r="86" ht="48.75" customHeight="1">
      <c r="A86" s="5" t="s">
        <v>38</v>
      </c>
    </row>
    <row r="87" spans="1:5" ht="40.5" customHeight="1">
      <c r="A87" s="21" t="s">
        <v>7</v>
      </c>
      <c r="B87" s="21" t="s">
        <v>0</v>
      </c>
      <c r="C87" s="21" t="s">
        <v>8</v>
      </c>
      <c r="D87" s="29" t="s">
        <v>99</v>
      </c>
      <c r="E87" s="46"/>
    </row>
    <row r="88" spans="1:5" ht="40.5" customHeight="1">
      <c r="A88" s="147" t="s">
        <v>222</v>
      </c>
      <c r="B88" s="61" t="s">
        <v>225</v>
      </c>
      <c r="C88" s="37">
        <v>96</v>
      </c>
      <c r="D88" s="29"/>
      <c r="E88" s="46"/>
    </row>
    <row r="89" spans="1:5" ht="40.5" customHeight="1">
      <c r="A89" s="147" t="s">
        <v>222</v>
      </c>
      <c r="B89" s="61" t="s">
        <v>224</v>
      </c>
      <c r="C89" s="37">
        <v>96</v>
      </c>
      <c r="D89" s="29"/>
      <c r="E89" s="46"/>
    </row>
    <row r="90" spans="1:5" ht="40.5" customHeight="1">
      <c r="A90" s="147" t="s">
        <v>222</v>
      </c>
      <c r="B90" s="61" t="s">
        <v>223</v>
      </c>
      <c r="C90" s="37">
        <v>96</v>
      </c>
      <c r="D90" s="29"/>
      <c r="E90" s="46"/>
    </row>
    <row r="91" spans="1:5" ht="40.5" customHeight="1">
      <c r="A91" s="147" t="s">
        <v>222</v>
      </c>
      <c r="B91" s="61" t="s">
        <v>226</v>
      </c>
      <c r="C91" s="37">
        <v>96</v>
      </c>
      <c r="D91" s="29"/>
      <c r="E91" s="46"/>
    </row>
    <row r="92" spans="1:5" ht="40.5" customHeight="1">
      <c r="A92" s="147" t="s">
        <v>222</v>
      </c>
      <c r="B92" s="61" t="s">
        <v>227</v>
      </c>
      <c r="C92" s="37">
        <v>96</v>
      </c>
      <c r="D92" s="29"/>
      <c r="E92" s="46"/>
    </row>
    <row r="93" spans="1:6" ht="56.25" customHeight="1">
      <c r="A93" s="234" t="s">
        <v>294</v>
      </c>
      <c r="B93" s="178" t="s">
        <v>182</v>
      </c>
      <c r="C93" s="199" t="s">
        <v>293</v>
      </c>
      <c r="D93" s="223" t="s">
        <v>280</v>
      </c>
      <c r="E93" s="180"/>
      <c r="F93" s="60"/>
    </row>
    <row r="94" spans="1:6" ht="56.25" customHeight="1">
      <c r="A94" s="224" t="s">
        <v>282</v>
      </c>
      <c r="B94" s="225" t="s">
        <v>279</v>
      </c>
      <c r="C94" s="222">
        <v>130</v>
      </c>
      <c r="D94" s="179" t="s">
        <v>281</v>
      </c>
      <c r="E94" s="180"/>
      <c r="F94" s="60"/>
    </row>
    <row r="95" spans="1:6" ht="56.25" customHeight="1" thickBot="1">
      <c r="A95" s="235" t="s">
        <v>238</v>
      </c>
      <c r="B95" s="225" t="s">
        <v>300</v>
      </c>
      <c r="C95" s="222">
        <v>130</v>
      </c>
      <c r="D95" s="179" t="s">
        <v>281</v>
      </c>
      <c r="E95" s="180"/>
      <c r="F95" s="60"/>
    </row>
    <row r="96" spans="1:6" ht="50.25" customHeight="1">
      <c r="A96" s="182">
        <v>3</v>
      </c>
      <c r="B96" s="183" t="s">
        <v>220</v>
      </c>
      <c r="C96" s="78">
        <v>112</v>
      </c>
      <c r="D96" s="184">
        <f>C96/0.15</f>
        <v>746.6666666666667</v>
      </c>
      <c r="E96" s="185"/>
      <c r="F96" s="60"/>
    </row>
    <row r="97" spans="1:6" ht="50.25" customHeight="1">
      <c r="A97" s="186">
        <v>4</v>
      </c>
      <c r="B97" s="55" t="s">
        <v>183</v>
      </c>
      <c r="C97" s="42">
        <v>715</v>
      </c>
      <c r="D97" s="41">
        <f>C97/1.25</f>
        <v>572</v>
      </c>
      <c r="E97" s="187"/>
      <c r="F97" s="60"/>
    </row>
    <row r="98" spans="1:6" ht="50.25" customHeight="1">
      <c r="A98" s="186">
        <v>5</v>
      </c>
      <c r="B98" s="55" t="s">
        <v>218</v>
      </c>
      <c r="C98" s="42">
        <v>723</v>
      </c>
      <c r="D98" s="41">
        <f>C98/1.25</f>
        <v>578.4</v>
      </c>
      <c r="E98" s="187"/>
      <c r="F98" s="60"/>
    </row>
    <row r="99" spans="1:6" ht="50.25" customHeight="1" thickBot="1">
      <c r="A99" s="186">
        <v>6</v>
      </c>
      <c r="B99" s="188" t="s">
        <v>219</v>
      </c>
      <c r="C99" s="84">
        <v>738</v>
      </c>
      <c r="D99" s="189">
        <f>C99/1.25</f>
        <v>590.4</v>
      </c>
      <c r="E99" s="190"/>
      <c r="F99" s="60"/>
    </row>
    <row r="100" spans="1:5" ht="42.75" customHeight="1">
      <c r="A100" s="186">
        <v>7</v>
      </c>
      <c r="B100" s="103" t="s">
        <v>70</v>
      </c>
      <c r="C100" s="198" t="s">
        <v>264</v>
      </c>
      <c r="D100" s="184">
        <v>630</v>
      </c>
      <c r="E100" s="185"/>
    </row>
    <row r="101" spans="1:6" ht="42.75" customHeight="1">
      <c r="A101" s="186">
        <v>8</v>
      </c>
      <c r="B101" s="55" t="s">
        <v>221</v>
      </c>
      <c r="C101" s="42">
        <v>715</v>
      </c>
      <c r="D101" s="41">
        <f>C101/1.25</f>
        <v>572</v>
      </c>
      <c r="E101" s="187"/>
      <c r="F101" s="60"/>
    </row>
    <row r="102" spans="1:6" ht="42.75" customHeight="1">
      <c r="A102" s="186">
        <v>9</v>
      </c>
      <c r="B102" s="55" t="s">
        <v>216</v>
      </c>
      <c r="C102" s="42">
        <v>725</v>
      </c>
      <c r="D102" s="41">
        <f>C102/1.25</f>
        <v>580</v>
      </c>
      <c r="E102" s="187"/>
      <c r="F102" s="60"/>
    </row>
    <row r="103" spans="1:6" ht="42.75" customHeight="1" thickBot="1">
      <c r="A103" s="186">
        <v>10</v>
      </c>
      <c r="B103" s="188" t="s">
        <v>217</v>
      </c>
      <c r="C103" s="84">
        <v>749</v>
      </c>
      <c r="D103" s="41">
        <f>C103/1.25</f>
        <v>599.2</v>
      </c>
      <c r="E103" s="190"/>
      <c r="F103" s="60"/>
    </row>
    <row r="104" spans="1:5" ht="42.75" customHeight="1">
      <c r="A104" s="186">
        <v>11</v>
      </c>
      <c r="B104" s="193" t="s">
        <v>256</v>
      </c>
      <c r="C104" s="194">
        <v>72.32</v>
      </c>
      <c r="D104" s="184">
        <v>723.2</v>
      </c>
      <c r="E104" s="185"/>
    </row>
    <row r="105" spans="1:6" ht="42.75" customHeight="1">
      <c r="A105" s="186">
        <v>12</v>
      </c>
      <c r="B105" s="195" t="s">
        <v>253</v>
      </c>
      <c r="C105" s="107">
        <v>810.32</v>
      </c>
      <c r="D105" s="41">
        <f>C105/1.25</f>
        <v>648.2560000000001</v>
      </c>
      <c r="E105" s="187"/>
      <c r="F105" s="60"/>
    </row>
    <row r="106" spans="1:6" ht="42.75" customHeight="1">
      <c r="A106" s="186">
        <v>13</v>
      </c>
      <c r="B106" s="195" t="s">
        <v>254</v>
      </c>
      <c r="C106" s="107">
        <v>820.32</v>
      </c>
      <c r="D106" s="41">
        <f>C106/1.25</f>
        <v>656.2560000000001</v>
      </c>
      <c r="E106" s="187"/>
      <c r="F106" s="60"/>
    </row>
    <row r="107" spans="1:6" ht="42.75" customHeight="1" thickBot="1">
      <c r="A107" s="186">
        <v>14</v>
      </c>
      <c r="B107" s="196" t="s">
        <v>255</v>
      </c>
      <c r="C107" s="206">
        <v>845.32</v>
      </c>
      <c r="D107" s="213">
        <f>C107/1.25</f>
        <v>676.2560000000001</v>
      </c>
      <c r="E107" s="190"/>
      <c r="F107" s="60"/>
    </row>
    <row r="108" spans="1:5" ht="40.5" customHeight="1">
      <c r="A108" s="186">
        <v>15</v>
      </c>
      <c r="B108" s="2" t="s">
        <v>69</v>
      </c>
      <c r="C108" s="199" t="s">
        <v>257</v>
      </c>
      <c r="D108" s="181">
        <v>687</v>
      </c>
      <c r="E108" s="1"/>
    </row>
    <row r="109" spans="1:5" ht="40.5" customHeight="1">
      <c r="A109" s="186">
        <v>16</v>
      </c>
      <c r="B109" s="1" t="s">
        <v>126</v>
      </c>
      <c r="C109" s="199" t="s">
        <v>257</v>
      </c>
      <c r="D109" s="41">
        <v>687</v>
      </c>
      <c r="E109" s="54"/>
    </row>
    <row r="110" spans="1:6" ht="40.5" customHeight="1">
      <c r="A110" s="186">
        <v>17</v>
      </c>
      <c r="B110" s="191" t="s">
        <v>143</v>
      </c>
      <c r="C110" s="88">
        <v>929.49</v>
      </c>
      <c r="D110" s="181">
        <v>743.589</v>
      </c>
      <c r="E110" s="192"/>
      <c r="F110" s="59"/>
    </row>
    <row r="111" spans="1:5" ht="40.5" customHeight="1">
      <c r="A111" s="186">
        <v>18</v>
      </c>
      <c r="B111" s="55" t="s">
        <v>144</v>
      </c>
      <c r="C111" s="42">
        <v>857.99</v>
      </c>
      <c r="D111" s="41">
        <v>686.389</v>
      </c>
      <c r="E111" s="49"/>
    </row>
    <row r="112" spans="1:5" s="7" customFormat="1" ht="40.5" customHeight="1">
      <c r="A112" s="186">
        <v>19</v>
      </c>
      <c r="B112" s="1" t="s">
        <v>39</v>
      </c>
      <c r="C112" s="33">
        <v>337.4272000000001</v>
      </c>
      <c r="D112" s="41">
        <v>843.5680000000001</v>
      </c>
      <c r="E112" s="54"/>
    </row>
    <row r="113" spans="1:5" ht="40.5" customHeight="1">
      <c r="A113" s="186">
        <v>20</v>
      </c>
      <c r="B113" s="1" t="s">
        <v>40</v>
      </c>
      <c r="C113" s="33">
        <v>377.1152000000001</v>
      </c>
      <c r="D113" s="41">
        <v>942.7880000000001</v>
      </c>
      <c r="E113" s="49"/>
    </row>
    <row r="114" spans="1:5" ht="40.5" customHeight="1">
      <c r="A114" s="186">
        <v>21</v>
      </c>
      <c r="B114" s="1" t="s">
        <v>71</v>
      </c>
      <c r="C114" s="33">
        <v>182.237</v>
      </c>
      <c r="D114" s="41">
        <v>728.948</v>
      </c>
      <c r="E114" s="49"/>
    </row>
    <row r="115" spans="1:5" ht="40.5" customHeight="1">
      <c r="A115" s="186">
        <v>22</v>
      </c>
      <c r="B115" s="1" t="s">
        <v>72</v>
      </c>
      <c r="C115" s="33">
        <v>182.237</v>
      </c>
      <c r="D115" s="41">
        <v>728.948</v>
      </c>
      <c r="E115" s="49"/>
    </row>
    <row r="116" spans="1:5" ht="40.5" customHeight="1">
      <c r="A116" s="186">
        <v>23</v>
      </c>
      <c r="B116" s="1" t="s">
        <v>41</v>
      </c>
      <c r="C116" s="149">
        <v>198.35</v>
      </c>
      <c r="D116" s="28"/>
      <c r="E116" s="1"/>
    </row>
    <row r="117" spans="1:5" ht="40.5" customHeight="1">
      <c r="A117" s="186">
        <v>24</v>
      </c>
      <c r="B117" s="2" t="s">
        <v>42</v>
      </c>
      <c r="C117" s="34">
        <v>139.75</v>
      </c>
      <c r="D117" s="28"/>
      <c r="E117" s="2"/>
    </row>
    <row r="118" spans="1:5" ht="40.5" customHeight="1">
      <c r="A118" s="186">
        <v>25</v>
      </c>
      <c r="B118" s="1" t="s">
        <v>43</v>
      </c>
      <c r="C118" s="33">
        <v>139.75</v>
      </c>
      <c r="D118" s="28"/>
      <c r="E118" s="1"/>
    </row>
    <row r="119" spans="1:5" ht="40.5" customHeight="1">
      <c r="A119" s="186">
        <v>26</v>
      </c>
      <c r="B119" s="1" t="s">
        <v>73</v>
      </c>
      <c r="C119" s="69">
        <v>68.57</v>
      </c>
      <c r="D119" s="32"/>
      <c r="E119" s="54"/>
    </row>
    <row r="120" spans="1:5" ht="40.5" customHeight="1">
      <c r="A120" s="186">
        <v>27</v>
      </c>
      <c r="B120" s="1" t="s">
        <v>104</v>
      </c>
      <c r="C120" s="42">
        <v>88.38</v>
      </c>
      <c r="D120" s="28"/>
      <c r="E120" s="1"/>
    </row>
    <row r="121" spans="1:5" ht="40.5" customHeight="1">
      <c r="A121" s="186">
        <v>28</v>
      </c>
      <c r="B121" s="61" t="s">
        <v>105</v>
      </c>
      <c r="C121" s="37">
        <v>1489.38</v>
      </c>
      <c r="D121" s="28" t="s">
        <v>201</v>
      </c>
      <c r="E121" s="54"/>
    </row>
    <row r="122" spans="1:5" ht="40.5" customHeight="1">
      <c r="A122" s="186">
        <v>29</v>
      </c>
      <c r="B122" s="1" t="s">
        <v>135</v>
      </c>
      <c r="C122" s="42">
        <v>149.72</v>
      </c>
      <c r="D122" s="28"/>
      <c r="E122" s="48"/>
    </row>
    <row r="123" spans="1:5" ht="40.5" customHeight="1">
      <c r="A123" s="186">
        <v>30</v>
      </c>
      <c r="B123" s="2" t="s">
        <v>134</v>
      </c>
      <c r="C123" s="37">
        <v>185.9</v>
      </c>
      <c r="D123" s="28"/>
      <c r="E123" s="49"/>
    </row>
    <row r="124" spans="1:5" ht="40.5" customHeight="1">
      <c r="A124" s="186">
        <v>31</v>
      </c>
      <c r="B124" s="1" t="s">
        <v>44</v>
      </c>
      <c r="C124" s="37">
        <v>185.9</v>
      </c>
      <c r="D124" s="28"/>
      <c r="E124" s="49"/>
    </row>
    <row r="125" spans="1:5" ht="40.5" customHeight="1">
      <c r="A125" s="186">
        <v>32</v>
      </c>
      <c r="B125" s="55" t="s">
        <v>45</v>
      </c>
      <c r="C125" s="37">
        <v>185.9</v>
      </c>
      <c r="D125" s="28"/>
      <c r="E125" s="49"/>
    </row>
    <row r="126" spans="1:5" ht="40.5" customHeight="1">
      <c r="A126" s="186">
        <v>33</v>
      </c>
      <c r="B126" s="61" t="s">
        <v>132</v>
      </c>
      <c r="C126" s="37">
        <v>3678.9</v>
      </c>
      <c r="D126" s="28" t="s">
        <v>133</v>
      </c>
      <c r="E126" s="48"/>
    </row>
    <row r="127" spans="1:5" ht="40.5" customHeight="1">
      <c r="A127" s="186">
        <v>34</v>
      </c>
      <c r="B127" s="61" t="s">
        <v>228</v>
      </c>
      <c r="C127" s="149" t="s">
        <v>229</v>
      </c>
      <c r="D127" s="28"/>
      <c r="E127" s="48"/>
    </row>
    <row r="128" spans="1:5" ht="40.5" customHeight="1">
      <c r="A128" s="186">
        <v>35</v>
      </c>
      <c r="B128" s="55" t="s">
        <v>46</v>
      </c>
      <c r="C128" s="33">
        <v>178.66</v>
      </c>
      <c r="D128" s="28"/>
      <c r="E128" s="48"/>
    </row>
    <row r="129" spans="1:5" ht="40.5" customHeight="1">
      <c r="A129" s="186">
        <v>36</v>
      </c>
      <c r="B129" s="55" t="s">
        <v>47</v>
      </c>
      <c r="C129" s="33">
        <v>178.66</v>
      </c>
      <c r="D129" s="28"/>
      <c r="E129" s="48"/>
    </row>
    <row r="130" spans="1:5" ht="40.5" customHeight="1">
      <c r="A130" s="186">
        <v>37</v>
      </c>
      <c r="B130" s="55" t="s">
        <v>112</v>
      </c>
      <c r="C130" s="42">
        <v>2128.66</v>
      </c>
      <c r="D130" s="28"/>
      <c r="E130" s="48"/>
    </row>
    <row r="131" spans="1:5" ht="52.5" customHeight="1">
      <c r="A131" s="186">
        <v>38</v>
      </c>
      <c r="B131" s="55" t="s">
        <v>48</v>
      </c>
      <c r="C131" s="42">
        <v>158.02</v>
      </c>
      <c r="D131" s="28"/>
      <c r="E131" s="49"/>
    </row>
    <row r="132" spans="1:5" ht="40.5" customHeight="1">
      <c r="A132" s="186">
        <v>39</v>
      </c>
      <c r="B132" s="55" t="s">
        <v>113</v>
      </c>
      <c r="C132" s="42">
        <v>1215.02</v>
      </c>
      <c r="D132" s="28"/>
      <c r="E132" s="43"/>
    </row>
    <row r="133" spans="1:5" ht="40.5" customHeight="1">
      <c r="A133" s="186">
        <v>40</v>
      </c>
      <c r="B133" s="55" t="s">
        <v>114</v>
      </c>
      <c r="C133" s="42">
        <v>161.42</v>
      </c>
      <c r="D133" s="28"/>
      <c r="E133" s="48"/>
    </row>
    <row r="134" spans="1:5" ht="40.5" customHeight="1">
      <c r="A134" s="186">
        <v>41</v>
      </c>
      <c r="B134" s="55" t="s">
        <v>115</v>
      </c>
      <c r="C134" s="42">
        <v>1893.42</v>
      </c>
      <c r="D134" s="28"/>
      <c r="E134" s="48"/>
    </row>
    <row r="135" spans="1:5" ht="40.5" customHeight="1">
      <c r="A135" s="186">
        <v>42</v>
      </c>
      <c r="B135" s="55" t="s">
        <v>49</v>
      </c>
      <c r="C135" s="42">
        <v>132.76</v>
      </c>
      <c r="D135" s="28"/>
      <c r="E135" s="48"/>
    </row>
    <row r="136" spans="1:5" ht="54" customHeight="1">
      <c r="A136" s="186">
        <v>43</v>
      </c>
      <c r="B136" s="108" t="s">
        <v>65</v>
      </c>
      <c r="C136" s="86">
        <v>469.49100000000004</v>
      </c>
      <c r="D136" s="28"/>
      <c r="E136" s="47"/>
    </row>
    <row r="137" spans="1:5" ht="54" customHeight="1">
      <c r="A137" s="186">
        <v>44</v>
      </c>
      <c r="B137" s="108" t="s">
        <v>66</v>
      </c>
      <c r="C137" s="86">
        <v>516.2724</v>
      </c>
      <c r="D137" s="28"/>
      <c r="E137" s="47"/>
    </row>
    <row r="138" spans="1:5" ht="55.5" customHeight="1">
      <c r="A138" s="186">
        <v>45</v>
      </c>
      <c r="B138" s="55" t="s">
        <v>67</v>
      </c>
      <c r="C138" s="86">
        <v>635.088</v>
      </c>
      <c r="D138" s="28"/>
      <c r="E138" s="47"/>
    </row>
    <row r="139" spans="1:5" ht="40.5" customHeight="1">
      <c r="A139" s="186">
        <v>46</v>
      </c>
      <c r="B139" s="55" t="s">
        <v>124</v>
      </c>
      <c r="C139" s="33">
        <v>119.46</v>
      </c>
      <c r="D139" s="28"/>
      <c r="E139" s="48"/>
    </row>
    <row r="140" spans="1:5" ht="40.5" customHeight="1">
      <c r="A140" s="186">
        <v>47</v>
      </c>
      <c r="B140" s="55" t="s">
        <v>125</v>
      </c>
      <c r="C140" s="33">
        <v>148.79</v>
      </c>
      <c r="D140" s="28"/>
      <c r="E140" s="48"/>
    </row>
    <row r="141" spans="1:5" ht="40.5" customHeight="1">
      <c r="A141" s="148" t="s">
        <v>238</v>
      </c>
      <c r="B141" s="195" t="s">
        <v>291</v>
      </c>
      <c r="C141" s="70">
        <v>89.9</v>
      </c>
      <c r="D141" s="220" t="s">
        <v>299</v>
      </c>
      <c r="E141" s="1"/>
    </row>
    <row r="142" spans="1:5" ht="40.5" customHeight="1">
      <c r="A142" s="148" t="s">
        <v>238</v>
      </c>
      <c r="B142" s="195" t="s">
        <v>292</v>
      </c>
      <c r="C142" s="70">
        <v>2958.75</v>
      </c>
      <c r="D142" s="221" t="s">
        <v>298</v>
      </c>
      <c r="E142" s="1"/>
    </row>
    <row r="143" spans="1:5" ht="40.5" customHeight="1">
      <c r="A143" s="61">
        <v>50</v>
      </c>
      <c r="B143" s="55" t="s">
        <v>290</v>
      </c>
      <c r="C143" s="233">
        <v>151.78</v>
      </c>
      <c r="D143" s="28" t="s">
        <v>289</v>
      </c>
      <c r="E143" s="1"/>
    </row>
    <row r="144" spans="1:5" ht="40.5" customHeight="1">
      <c r="A144" s="61">
        <v>51</v>
      </c>
      <c r="B144" s="55" t="s">
        <v>106</v>
      </c>
      <c r="C144" s="67">
        <v>842.78</v>
      </c>
      <c r="D144" s="28" t="s">
        <v>130</v>
      </c>
      <c r="E144" s="2"/>
    </row>
    <row r="145" spans="1:5" ht="40.5" customHeight="1">
      <c r="A145" s="61">
        <v>52</v>
      </c>
      <c r="B145" s="55" t="s">
        <v>129</v>
      </c>
      <c r="C145" s="67">
        <v>3466.78</v>
      </c>
      <c r="D145" s="28" t="s">
        <v>131</v>
      </c>
      <c r="E145" s="2"/>
    </row>
    <row r="146" spans="1:5" ht="40.5" customHeight="1">
      <c r="A146" s="61">
        <v>53</v>
      </c>
      <c r="B146" s="55" t="s">
        <v>50</v>
      </c>
      <c r="C146" s="233">
        <v>124.47</v>
      </c>
      <c r="D146" s="28"/>
      <c r="E146" s="1"/>
    </row>
    <row r="147" spans="1:6" ht="40.5" customHeight="1">
      <c r="A147" s="216">
        <v>-0.15</v>
      </c>
      <c r="B147" s="214" t="s">
        <v>265</v>
      </c>
      <c r="C147" s="215" t="s">
        <v>276</v>
      </c>
      <c r="D147" s="41"/>
      <c r="E147" s="58"/>
      <c r="F147" s="59"/>
    </row>
    <row r="148" spans="1:5" ht="40.5" customHeight="1">
      <c r="A148" s="148" t="s">
        <v>238</v>
      </c>
      <c r="B148" s="151" t="s">
        <v>277</v>
      </c>
      <c r="C148" s="70">
        <v>75.12</v>
      </c>
      <c r="D148" s="31"/>
      <c r="E148" s="58"/>
    </row>
    <row r="149" spans="1:5" ht="40.5" customHeight="1">
      <c r="A149" s="148" t="s">
        <v>238</v>
      </c>
      <c r="B149" s="151" t="s">
        <v>278</v>
      </c>
      <c r="C149" s="70">
        <v>189.12</v>
      </c>
      <c r="D149" s="31"/>
      <c r="E149" s="58"/>
    </row>
    <row r="150" spans="1:5" ht="40.5" customHeight="1">
      <c r="A150" s="61">
        <v>57</v>
      </c>
      <c r="B150" s="55" t="s">
        <v>266</v>
      </c>
      <c r="C150" s="233">
        <v>43.12</v>
      </c>
      <c r="D150" s="31"/>
      <c r="E150" s="58"/>
    </row>
    <row r="151" spans="1:5" ht="57.75" customHeight="1">
      <c r="A151" s="148" t="s">
        <v>238</v>
      </c>
      <c r="B151" s="195" t="s">
        <v>301</v>
      </c>
      <c r="C151" s="70">
        <v>75.12</v>
      </c>
      <c r="D151" s="31"/>
      <c r="E151" s="58"/>
    </row>
    <row r="152" spans="1:5" ht="40.5" customHeight="1">
      <c r="A152" s="61">
        <v>59</v>
      </c>
      <c r="B152" s="55" t="s">
        <v>267</v>
      </c>
      <c r="C152" s="233">
        <v>48.12</v>
      </c>
      <c r="D152" s="31"/>
      <c r="E152" s="58"/>
    </row>
    <row r="153" spans="1:5" ht="40.5" customHeight="1">
      <c r="A153" s="61">
        <v>60</v>
      </c>
      <c r="B153" s="55" t="s">
        <v>268</v>
      </c>
      <c r="C153" s="233">
        <v>48.12</v>
      </c>
      <c r="D153" s="31"/>
      <c r="E153" s="58"/>
    </row>
    <row r="154" spans="1:5" ht="40.5" customHeight="1">
      <c r="A154" s="61">
        <v>61</v>
      </c>
      <c r="B154" s="55" t="s">
        <v>51</v>
      </c>
      <c r="C154" s="33">
        <v>304.67</v>
      </c>
      <c r="D154" s="28"/>
      <c r="E154" s="1"/>
    </row>
    <row r="155" spans="1:5" ht="40.5" customHeight="1">
      <c r="A155" s="61">
        <v>62</v>
      </c>
      <c r="B155" s="55" t="s">
        <v>52</v>
      </c>
      <c r="C155" s="33">
        <v>69.8</v>
      </c>
      <c r="D155" s="28"/>
      <c r="E155" s="1"/>
    </row>
    <row r="156" spans="1:5" ht="40.5" customHeight="1">
      <c r="A156" s="61">
        <v>63</v>
      </c>
      <c r="B156" s="55" t="s">
        <v>53</v>
      </c>
      <c r="C156" s="34">
        <v>134.34</v>
      </c>
      <c r="D156" s="31"/>
      <c r="E156" s="12"/>
    </row>
    <row r="157" spans="1:5" ht="40.5" customHeight="1">
      <c r="A157" s="61">
        <v>64</v>
      </c>
      <c r="B157" s="55" t="s">
        <v>68</v>
      </c>
      <c r="C157" s="34">
        <v>128.79</v>
      </c>
      <c r="D157" s="31"/>
      <c r="E157" s="12"/>
    </row>
    <row r="158" spans="1:5" ht="40.5" customHeight="1">
      <c r="A158" s="61">
        <v>65</v>
      </c>
      <c r="B158" s="55" t="s">
        <v>54</v>
      </c>
      <c r="C158" s="33">
        <v>100.08</v>
      </c>
      <c r="D158" s="31"/>
      <c r="E158" s="11"/>
    </row>
    <row r="159" spans="1:5" ht="40.5" customHeight="1">
      <c r="A159" s="61">
        <v>66</v>
      </c>
      <c r="B159" s="55" t="s">
        <v>61</v>
      </c>
      <c r="C159" s="33">
        <v>111.65</v>
      </c>
      <c r="D159" s="31"/>
      <c r="E159" s="11"/>
    </row>
    <row r="160" spans="1:5" ht="40.5" customHeight="1">
      <c r="A160" s="61">
        <v>67</v>
      </c>
      <c r="B160" s="55" t="s">
        <v>55</v>
      </c>
      <c r="C160" s="69">
        <v>61.63</v>
      </c>
      <c r="D160" s="31"/>
      <c r="E160" s="11"/>
    </row>
    <row r="161" spans="1:5" ht="40.5" customHeight="1">
      <c r="A161" s="61">
        <v>68</v>
      </c>
      <c r="B161" s="55" t="s">
        <v>56</v>
      </c>
      <c r="C161" s="34">
        <v>157.8</v>
      </c>
      <c r="D161" s="28"/>
      <c r="E161" s="2"/>
    </row>
    <row r="162" spans="1:5" ht="40.5" customHeight="1">
      <c r="A162" s="61">
        <v>69</v>
      </c>
      <c r="B162" s="55" t="s">
        <v>57</v>
      </c>
      <c r="C162" s="34">
        <v>301.3</v>
      </c>
      <c r="D162" s="28"/>
      <c r="E162" s="2"/>
    </row>
    <row r="163" spans="1:5" ht="52.5" customHeight="1">
      <c r="A163" s="61">
        <v>70</v>
      </c>
      <c r="B163" s="2" t="s">
        <v>58</v>
      </c>
      <c r="C163" s="34">
        <v>234.02</v>
      </c>
      <c r="D163" s="31"/>
      <c r="E163" s="12"/>
    </row>
    <row r="164" spans="1:5" ht="52.5" customHeight="1">
      <c r="A164" s="61">
        <v>71</v>
      </c>
      <c r="B164" s="2" t="s">
        <v>59</v>
      </c>
      <c r="C164" s="34">
        <v>234.02</v>
      </c>
      <c r="D164" s="31"/>
      <c r="E164" s="12"/>
    </row>
    <row r="165" spans="1:5" ht="45" customHeight="1">
      <c r="A165" s="236" t="s">
        <v>98</v>
      </c>
      <c r="B165" s="236"/>
      <c r="C165" s="236"/>
      <c r="D165" s="236"/>
      <c r="E165" s="236"/>
    </row>
    <row r="166" spans="1:5" ht="32.25" customHeight="1">
      <c r="A166" s="22" t="s">
        <v>23</v>
      </c>
      <c r="B166" s="22" t="s">
        <v>0</v>
      </c>
      <c r="C166" s="8" t="s">
        <v>8</v>
      </c>
      <c r="D166" s="10"/>
      <c r="E166" s="10"/>
    </row>
    <row r="167" spans="1:5" ht="32.25" customHeight="1">
      <c r="A167" s="22">
        <v>1</v>
      </c>
      <c r="B167" s="150" t="s">
        <v>141</v>
      </c>
      <c r="C167" s="56">
        <v>21</v>
      </c>
      <c r="D167" s="66"/>
      <c r="E167" s="66"/>
    </row>
    <row r="168" spans="1:5" ht="32.25" customHeight="1">
      <c r="A168" s="22">
        <v>2</v>
      </c>
      <c r="B168" s="150" t="s">
        <v>142</v>
      </c>
      <c r="C168" s="56">
        <v>28</v>
      </c>
      <c r="D168" s="66"/>
      <c r="E168" s="66"/>
    </row>
    <row r="169" spans="1:5" ht="32.25" customHeight="1">
      <c r="A169" s="22">
        <v>3</v>
      </c>
      <c r="B169" s="55" t="s">
        <v>9</v>
      </c>
      <c r="C169" s="56">
        <v>6</v>
      </c>
      <c r="D169" s="6"/>
      <c r="E169" s="6"/>
    </row>
    <row r="170" spans="1:5" ht="32.25" customHeight="1">
      <c r="A170" s="148" t="s">
        <v>102</v>
      </c>
      <c r="B170" s="151" t="s">
        <v>230</v>
      </c>
      <c r="C170" s="152">
        <v>8</v>
      </c>
      <c r="D170" s="6"/>
      <c r="E170" s="6"/>
    </row>
    <row r="171" spans="1:5" ht="32.25" customHeight="1">
      <c r="A171" s="22">
        <v>5</v>
      </c>
      <c r="B171" s="55" t="s">
        <v>10</v>
      </c>
      <c r="C171" s="56">
        <v>9</v>
      </c>
      <c r="D171" s="6"/>
      <c r="E171" s="6"/>
    </row>
    <row r="172" spans="1:5" ht="32.25" customHeight="1">
      <c r="A172" s="22">
        <v>6</v>
      </c>
      <c r="B172" s="40" t="s">
        <v>100</v>
      </c>
      <c r="C172" s="39">
        <v>6.9</v>
      </c>
      <c r="D172" s="9"/>
      <c r="E172" s="6"/>
    </row>
    <row r="173" spans="1:5" ht="32.25" customHeight="1">
      <c r="A173" s="22">
        <v>7</v>
      </c>
      <c r="B173" s="40" t="s">
        <v>11</v>
      </c>
      <c r="C173" s="39">
        <v>5.9</v>
      </c>
      <c r="D173" s="9"/>
      <c r="E173" s="9"/>
    </row>
    <row r="174" spans="1:5" ht="32.25" customHeight="1">
      <c r="A174" s="22">
        <v>8</v>
      </c>
      <c r="B174" s="2" t="s">
        <v>12</v>
      </c>
      <c r="C174" s="39">
        <v>5</v>
      </c>
      <c r="D174" s="9"/>
      <c r="E174" s="9"/>
    </row>
    <row r="175" spans="1:5" ht="32.25" customHeight="1">
      <c r="A175" s="22">
        <v>9</v>
      </c>
      <c r="B175" s="2" t="s">
        <v>13</v>
      </c>
      <c r="C175" s="39">
        <v>1.6</v>
      </c>
      <c r="D175" s="9"/>
      <c r="E175" s="9"/>
    </row>
    <row r="176" spans="1:5" ht="32.25" customHeight="1">
      <c r="A176" s="22">
        <v>10</v>
      </c>
      <c r="B176" s="1" t="s">
        <v>14</v>
      </c>
      <c r="C176" s="38">
        <v>13.23</v>
      </c>
      <c r="D176" s="6"/>
      <c r="E176" s="6"/>
    </row>
    <row r="177" spans="1:5" ht="32.25" customHeight="1">
      <c r="A177" s="22">
        <v>11</v>
      </c>
      <c r="B177" s="1" t="s">
        <v>15</v>
      </c>
      <c r="C177" s="38">
        <v>22.9</v>
      </c>
      <c r="D177" s="6"/>
      <c r="E177" s="6"/>
    </row>
    <row r="178" spans="1:5" ht="32.25" customHeight="1">
      <c r="A178" s="22">
        <v>12</v>
      </c>
      <c r="B178" s="1" t="s">
        <v>16</v>
      </c>
      <c r="C178" s="38">
        <v>22.9</v>
      </c>
      <c r="D178" s="6"/>
      <c r="E178" s="6"/>
    </row>
    <row r="179" spans="1:5" ht="32.25" customHeight="1">
      <c r="A179" s="22">
        <v>13</v>
      </c>
      <c r="B179" s="1" t="s">
        <v>60</v>
      </c>
      <c r="C179" s="38">
        <v>27</v>
      </c>
      <c r="D179" s="6"/>
      <c r="E179" s="6"/>
    </row>
    <row r="180" spans="1:5" ht="32.25" customHeight="1">
      <c r="A180" s="22">
        <v>14</v>
      </c>
      <c r="B180" s="1" t="s">
        <v>111</v>
      </c>
      <c r="C180" s="38">
        <v>87</v>
      </c>
      <c r="D180" s="6"/>
      <c r="E180" s="6"/>
    </row>
    <row r="181" spans="1:5" ht="32.25" customHeight="1">
      <c r="A181" s="22">
        <v>15</v>
      </c>
      <c r="B181" s="1" t="s">
        <v>107</v>
      </c>
      <c r="C181" s="38">
        <v>4</v>
      </c>
      <c r="D181" s="6"/>
      <c r="E181" s="6"/>
    </row>
    <row r="182" spans="1:5" ht="32.25" customHeight="1">
      <c r="A182" s="22">
        <v>16</v>
      </c>
      <c r="B182" s="1" t="s">
        <v>110</v>
      </c>
      <c r="C182" s="38">
        <v>9</v>
      </c>
      <c r="D182" s="6"/>
      <c r="E182" s="6"/>
    </row>
    <row r="183" spans="1:5" ht="32.25" customHeight="1">
      <c r="A183" s="22">
        <v>17</v>
      </c>
      <c r="B183" s="1" t="s">
        <v>108</v>
      </c>
      <c r="C183" s="38">
        <v>25</v>
      </c>
      <c r="D183" s="6"/>
      <c r="E183" s="6"/>
    </row>
    <row r="184" spans="1:5" ht="32.25" customHeight="1">
      <c r="A184" s="22">
        <v>18</v>
      </c>
      <c r="B184" s="1" t="s">
        <v>109</v>
      </c>
      <c r="C184" s="38">
        <v>25</v>
      </c>
      <c r="D184" s="6"/>
      <c r="E184" s="6"/>
    </row>
  </sheetData>
  <sheetProtection/>
  <mergeCells count="8">
    <mergeCell ref="A165:E165"/>
    <mergeCell ref="A60:E60"/>
    <mergeCell ref="A1:E1"/>
    <mergeCell ref="A2:E2"/>
    <mergeCell ref="A3:E3"/>
    <mergeCell ref="A4:E4"/>
    <mergeCell ref="A5:E5"/>
    <mergeCell ref="A6:E6"/>
  </mergeCells>
  <printOptions/>
  <pageMargins left="0.5118110236220472" right="0" top="0.3937007874015748" bottom="0" header="0" footer="0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9.7109375" style="0" customWidth="1"/>
    <col min="2" max="2" width="37.421875" style="0" customWidth="1"/>
    <col min="3" max="3" width="9.7109375" style="0" customWidth="1"/>
  </cols>
  <sheetData>
    <row r="1" spans="1:2" ht="34.5" customHeight="1" thickBot="1">
      <c r="A1" s="244" t="s">
        <v>74</v>
      </c>
      <c r="B1" s="244"/>
    </row>
    <row r="2" spans="1:2" ht="39" customHeight="1" thickBot="1">
      <c r="A2" s="245" t="s">
        <v>75</v>
      </c>
      <c r="B2" s="246"/>
    </row>
    <row r="3" spans="1:2" ht="33.75" customHeight="1">
      <c r="A3" s="15" t="s">
        <v>76</v>
      </c>
      <c r="B3" s="16" t="s">
        <v>77</v>
      </c>
    </row>
    <row r="4" spans="1:2" ht="29.25" customHeight="1">
      <c r="A4" s="17">
        <v>0.01</v>
      </c>
      <c r="B4" s="18">
        <v>40000</v>
      </c>
    </row>
    <row r="5" spans="1:2" ht="29.25" customHeight="1">
      <c r="A5" s="17">
        <v>0.02</v>
      </c>
      <c r="B5" s="18">
        <v>80000</v>
      </c>
    </row>
    <row r="6" spans="1:2" ht="29.25" customHeight="1">
      <c r="A6" s="17">
        <v>0.03</v>
      </c>
      <c r="B6" s="18">
        <v>120000</v>
      </c>
    </row>
    <row r="7" spans="1:2" ht="29.25" customHeight="1">
      <c r="A7" s="17">
        <v>0.04</v>
      </c>
      <c r="B7" s="18">
        <v>160000</v>
      </c>
    </row>
    <row r="8" spans="1:2" ht="29.25" customHeight="1">
      <c r="A8" s="17">
        <v>0.05</v>
      </c>
      <c r="B8" s="18">
        <v>200000</v>
      </c>
    </row>
    <row r="9" spans="1:2" ht="29.25" customHeight="1">
      <c r="A9" s="17">
        <v>0.06</v>
      </c>
      <c r="B9" s="18">
        <v>240000</v>
      </c>
    </row>
    <row r="10" spans="1:2" ht="29.25" customHeight="1">
      <c r="A10" s="17">
        <v>0.07</v>
      </c>
      <c r="B10" s="18">
        <v>280000</v>
      </c>
    </row>
    <row r="11" spans="1:2" ht="29.25" customHeight="1">
      <c r="A11" s="17">
        <v>0.08</v>
      </c>
      <c r="B11" s="18">
        <v>320000</v>
      </c>
    </row>
    <row r="12" spans="1:2" ht="29.25" customHeight="1">
      <c r="A12" s="17">
        <v>0.09</v>
      </c>
      <c r="B12" s="18">
        <v>360000</v>
      </c>
    </row>
    <row r="13" spans="1:2" ht="29.25" customHeight="1">
      <c r="A13" s="17">
        <v>0.1</v>
      </c>
      <c r="B13" s="18">
        <v>400000</v>
      </c>
    </row>
    <row r="14" spans="1:2" ht="29.25" customHeight="1">
      <c r="A14" s="17">
        <v>0.11</v>
      </c>
      <c r="B14" s="18">
        <v>440000</v>
      </c>
    </row>
    <row r="15" spans="1:2" ht="29.25" customHeight="1">
      <c r="A15" s="17">
        <v>0.12</v>
      </c>
      <c r="B15" s="18">
        <v>480000</v>
      </c>
    </row>
    <row r="16" spans="1:2" ht="29.25" customHeight="1">
      <c r="A16" s="19">
        <v>0.13</v>
      </c>
      <c r="B16" s="18">
        <v>520000</v>
      </c>
    </row>
    <row r="17" spans="1:2" ht="29.25" customHeight="1">
      <c r="A17" s="19">
        <v>0.14</v>
      </c>
      <c r="B17" s="18">
        <v>560000</v>
      </c>
    </row>
    <row r="18" spans="1:2" ht="29.25" customHeight="1">
      <c r="A18" s="19">
        <v>0.15</v>
      </c>
      <c r="B18" s="18">
        <v>600000</v>
      </c>
    </row>
  </sheetData>
  <sheetProtection/>
  <mergeCells count="2">
    <mergeCell ref="A1:B1"/>
    <mergeCell ref="A2:B2"/>
  </mergeCells>
  <printOptions/>
  <pageMargins left="1.1811023622047245" right="0.7086614173228347" top="0.35433070866141736" bottom="0.1968503937007874" header="0" footer="0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="90" zoomScaleNormal="90" zoomScalePageLayoutView="0" workbookViewId="0" topLeftCell="A4">
      <selection activeCell="D8" sqref="D8"/>
    </sheetView>
  </sheetViews>
  <sheetFormatPr defaultColWidth="9.140625" defaultRowHeight="15"/>
  <cols>
    <col min="1" max="1" width="10.57421875" style="0" customWidth="1"/>
    <col min="2" max="2" width="50.7109375" style="0" customWidth="1"/>
    <col min="3" max="3" width="7.8515625" style="0" customWidth="1"/>
    <col min="4" max="4" width="11.421875" style="0" customWidth="1"/>
    <col min="5" max="8" width="11.140625" style="0" customWidth="1"/>
  </cols>
  <sheetData>
    <row r="1" spans="1:5" ht="25.5">
      <c r="A1" s="238" t="s">
        <v>17</v>
      </c>
      <c r="B1" s="238"/>
      <c r="C1" s="238"/>
      <c r="D1" s="238"/>
      <c r="E1" s="238"/>
    </row>
    <row r="2" spans="1:5" ht="20.25">
      <c r="A2" s="239" t="s">
        <v>18</v>
      </c>
      <c r="B2" s="239"/>
      <c r="C2" s="239"/>
      <c r="D2" s="239"/>
      <c r="E2" s="239"/>
    </row>
    <row r="3" spans="1:5" ht="20.25">
      <c r="A3" s="240" t="s">
        <v>19</v>
      </c>
      <c r="B3" s="240"/>
      <c r="C3" s="240"/>
      <c r="D3" s="240"/>
      <c r="E3" s="240"/>
    </row>
    <row r="4" spans="1:5" ht="15">
      <c r="A4" s="241" t="s">
        <v>20</v>
      </c>
      <c r="B4" s="241"/>
      <c r="C4" s="241"/>
      <c r="D4" s="241"/>
      <c r="E4" s="241"/>
    </row>
    <row r="5" spans="1:5" ht="15.75" thickBot="1">
      <c r="A5" s="242" t="s">
        <v>21</v>
      </c>
      <c r="B5" s="242"/>
      <c r="C5" s="242"/>
      <c r="D5" s="242"/>
      <c r="E5" s="242"/>
    </row>
    <row r="6" spans="1:8" ht="15">
      <c r="A6" s="89"/>
      <c r="B6" s="90"/>
      <c r="C6" s="90"/>
      <c r="D6" s="247" t="s">
        <v>261</v>
      </c>
      <c r="E6" s="247"/>
      <c r="F6" s="247"/>
      <c r="G6" s="247"/>
      <c r="H6" s="248"/>
    </row>
    <row r="7" spans="1:8" ht="51" customHeight="1" thickBot="1">
      <c r="A7" s="91" t="s">
        <v>180</v>
      </c>
      <c r="B7" s="92" t="s">
        <v>181</v>
      </c>
      <c r="C7" s="93" t="s">
        <v>179</v>
      </c>
      <c r="D7" s="94" t="s">
        <v>169</v>
      </c>
      <c r="E7" s="94" t="s">
        <v>170</v>
      </c>
      <c r="F7" s="94" t="s">
        <v>171</v>
      </c>
      <c r="G7" s="95" t="s">
        <v>172</v>
      </c>
      <c r="H7" s="95" t="s">
        <v>260</v>
      </c>
    </row>
    <row r="8" spans="1:8" ht="46.5" customHeight="1">
      <c r="A8" s="155">
        <v>1</v>
      </c>
      <c r="B8" s="103" t="s">
        <v>175</v>
      </c>
      <c r="C8" s="200"/>
      <c r="D8" s="78">
        <v>43</v>
      </c>
      <c r="E8" s="78">
        <v>44</v>
      </c>
      <c r="F8" s="201">
        <v>45</v>
      </c>
      <c r="G8" s="201">
        <v>46</v>
      </c>
      <c r="H8" s="202">
        <v>47</v>
      </c>
    </row>
    <row r="9" spans="1:8" ht="46.5" customHeight="1" thickBot="1">
      <c r="A9" s="203">
        <v>2</v>
      </c>
      <c r="B9" s="105" t="s">
        <v>176</v>
      </c>
      <c r="C9" s="101" t="s">
        <v>258</v>
      </c>
      <c r="D9" s="84">
        <v>47</v>
      </c>
      <c r="E9" s="84">
        <v>48</v>
      </c>
      <c r="F9" s="204">
        <v>49</v>
      </c>
      <c r="G9" s="204">
        <v>50</v>
      </c>
      <c r="H9" s="205">
        <v>51</v>
      </c>
    </row>
    <row r="10" spans="1:8" ht="46.5" customHeight="1">
      <c r="A10" s="155">
        <v>3</v>
      </c>
      <c r="B10" s="166" t="s">
        <v>177</v>
      </c>
      <c r="C10" s="200"/>
      <c r="D10" s="78">
        <v>47</v>
      </c>
      <c r="E10" s="78">
        <v>48</v>
      </c>
      <c r="F10" s="78">
        <v>49</v>
      </c>
      <c r="G10" s="78">
        <v>50</v>
      </c>
      <c r="H10" s="104">
        <v>51</v>
      </c>
    </row>
    <row r="11" spans="1:8" ht="46.5" customHeight="1" thickBot="1">
      <c r="A11" s="203">
        <v>4</v>
      </c>
      <c r="B11" s="169" t="s">
        <v>178</v>
      </c>
      <c r="C11" s="101" t="s">
        <v>259</v>
      </c>
      <c r="D11" s="84">
        <v>51</v>
      </c>
      <c r="E11" s="84">
        <v>52</v>
      </c>
      <c r="F11" s="84">
        <v>53</v>
      </c>
      <c r="G11" s="84">
        <v>54</v>
      </c>
      <c r="H11" s="102">
        <v>55</v>
      </c>
    </row>
    <row r="12" spans="1:8" ht="46.5" customHeight="1">
      <c r="A12" s="208">
        <v>5</v>
      </c>
      <c r="B12" s="209" t="s">
        <v>262</v>
      </c>
      <c r="C12" s="200"/>
      <c r="D12" s="78">
        <v>49.9</v>
      </c>
      <c r="E12" s="78">
        <v>50.9</v>
      </c>
      <c r="F12" s="78">
        <v>51.9</v>
      </c>
      <c r="G12" s="78">
        <v>52.9</v>
      </c>
      <c r="H12" s="104">
        <v>53.9</v>
      </c>
    </row>
    <row r="13" spans="1:8" ht="46.5" customHeight="1" thickBot="1">
      <c r="A13" s="210">
        <v>6</v>
      </c>
      <c r="B13" s="211" t="s">
        <v>263</v>
      </c>
      <c r="C13" s="101">
        <v>72.32</v>
      </c>
      <c r="D13" s="84">
        <v>54.2</v>
      </c>
      <c r="E13" s="212">
        <v>55.300000000000004</v>
      </c>
      <c r="F13" s="212">
        <v>56.400000000000006</v>
      </c>
      <c r="G13" s="212">
        <v>57.50000000000001</v>
      </c>
      <c r="H13" s="102">
        <v>58.60000000000001</v>
      </c>
    </row>
    <row r="14" spans="1:8" ht="40.5" customHeight="1">
      <c r="A14" s="97">
        <v>7</v>
      </c>
      <c r="B14" s="87" t="s">
        <v>173</v>
      </c>
      <c r="C14" s="207">
        <v>68.57</v>
      </c>
      <c r="D14" s="88">
        <v>45</v>
      </c>
      <c r="E14" s="88">
        <v>47</v>
      </c>
      <c r="F14" s="88">
        <v>48</v>
      </c>
      <c r="G14" s="88">
        <v>49</v>
      </c>
      <c r="H14" s="99">
        <v>50</v>
      </c>
    </row>
    <row r="15" spans="1:8" ht="40.5" customHeight="1" thickBot="1">
      <c r="A15" s="100">
        <v>8</v>
      </c>
      <c r="B15" s="105" t="s">
        <v>174</v>
      </c>
      <c r="C15" s="106"/>
      <c r="D15" s="84">
        <f>D14-5</f>
        <v>40</v>
      </c>
      <c r="E15" s="84">
        <f>E14-5</f>
        <v>42</v>
      </c>
      <c r="F15" s="84">
        <f>F14-5</f>
        <v>43</v>
      </c>
      <c r="G15" s="84">
        <f>G14-5</f>
        <v>44</v>
      </c>
      <c r="H15" s="102">
        <f>H14-5</f>
        <v>45</v>
      </c>
    </row>
    <row r="16" spans="1:8" ht="11.25" customHeight="1" thickBot="1">
      <c r="A16" s="110"/>
      <c r="B16" s="111"/>
      <c r="C16" s="115"/>
      <c r="D16" s="112"/>
      <c r="E16" s="112"/>
      <c r="F16" s="112"/>
      <c r="G16" s="112"/>
      <c r="H16" s="113"/>
    </row>
    <row r="17" spans="1:8" ht="40.5" customHeight="1" thickBot="1">
      <c r="A17" s="109"/>
      <c r="B17" s="114" t="s">
        <v>214</v>
      </c>
      <c r="C17" s="116" t="s">
        <v>275</v>
      </c>
      <c r="D17" s="117" t="s">
        <v>184</v>
      </c>
      <c r="E17" s="128" t="s">
        <v>187</v>
      </c>
      <c r="F17" s="117" t="s">
        <v>188</v>
      </c>
      <c r="G17" s="128" t="s">
        <v>189</v>
      </c>
      <c r="H17" s="118" t="s">
        <v>185</v>
      </c>
    </row>
    <row r="18" spans="1:8" ht="33.75" customHeight="1">
      <c r="A18" s="249" t="s">
        <v>186</v>
      </c>
      <c r="B18" s="119" t="s">
        <v>190</v>
      </c>
      <c r="C18" s="120"/>
      <c r="D18" s="121">
        <v>38.7583056</v>
      </c>
      <c r="E18" s="129">
        <f>D18*1.01</f>
        <v>39.145888656</v>
      </c>
      <c r="F18" s="121">
        <f>D18*1.02</f>
        <v>39.533471712</v>
      </c>
      <c r="G18" s="129">
        <f>D18*1.03</f>
        <v>39.921054768</v>
      </c>
      <c r="H18" s="122">
        <f>D18*1.04</f>
        <v>40.308637824</v>
      </c>
    </row>
    <row r="19" spans="1:8" ht="33.75" customHeight="1">
      <c r="A19" s="250"/>
      <c r="B19" s="4" t="s">
        <v>191</v>
      </c>
      <c r="C19" s="68"/>
      <c r="D19" s="36">
        <v>39.84132095999999</v>
      </c>
      <c r="E19" s="130">
        <f aca="true" t="shared" si="0" ref="E19:E27">D19*1.01</f>
        <v>40.23973416959999</v>
      </c>
      <c r="F19" s="36">
        <f aca="true" t="shared" si="1" ref="F19:F27">D19*1.02</f>
        <v>40.63814737919999</v>
      </c>
      <c r="G19" s="130">
        <f aca="true" t="shared" si="2" ref="G19:G27">D19*1.03</f>
        <v>41.03656058879999</v>
      </c>
      <c r="H19" s="123">
        <f aca="true" t="shared" si="3" ref="H19:H27">D19*1.04</f>
        <v>41.434973798399994</v>
      </c>
    </row>
    <row r="20" spans="1:8" ht="33.75" customHeight="1">
      <c r="A20" s="250"/>
      <c r="B20" s="4" t="s">
        <v>192</v>
      </c>
      <c r="C20" s="68"/>
      <c r="D20" s="36">
        <v>40.915808639999995</v>
      </c>
      <c r="E20" s="130">
        <f t="shared" si="0"/>
        <v>41.32496672639999</v>
      </c>
      <c r="F20" s="36">
        <f t="shared" si="1"/>
        <v>41.7341248128</v>
      </c>
      <c r="G20" s="130">
        <f t="shared" si="2"/>
        <v>42.143282899199995</v>
      </c>
      <c r="H20" s="123">
        <f t="shared" si="3"/>
        <v>42.55244098559999</v>
      </c>
    </row>
    <row r="21" spans="1:8" ht="33.75" customHeight="1">
      <c r="A21" s="250"/>
      <c r="B21" s="4" t="s">
        <v>193</v>
      </c>
      <c r="C21" s="68"/>
      <c r="D21" s="36">
        <v>40.915808639999995</v>
      </c>
      <c r="E21" s="130">
        <f t="shared" si="0"/>
        <v>41.32496672639999</v>
      </c>
      <c r="F21" s="36">
        <f t="shared" si="1"/>
        <v>41.7341248128</v>
      </c>
      <c r="G21" s="130">
        <f t="shared" si="2"/>
        <v>42.143282899199995</v>
      </c>
      <c r="H21" s="123">
        <f t="shared" si="3"/>
        <v>42.55244098559999</v>
      </c>
    </row>
    <row r="22" spans="1:8" ht="33.75" customHeight="1" thickBot="1">
      <c r="A22" s="251"/>
      <c r="B22" s="124" t="s">
        <v>194</v>
      </c>
      <c r="C22" s="125"/>
      <c r="D22" s="126">
        <v>41.990296320000006</v>
      </c>
      <c r="E22" s="131">
        <f t="shared" si="0"/>
        <v>42.41019928320001</v>
      </c>
      <c r="F22" s="126">
        <f t="shared" si="1"/>
        <v>42.83010224640001</v>
      </c>
      <c r="G22" s="131">
        <f t="shared" si="2"/>
        <v>43.250005209600005</v>
      </c>
      <c r="H22" s="127">
        <f t="shared" si="3"/>
        <v>43.66990817280001</v>
      </c>
    </row>
    <row r="23" spans="1:8" ht="33.75" customHeight="1">
      <c r="A23" s="249" t="s">
        <v>200</v>
      </c>
      <c r="B23" s="119" t="s">
        <v>195</v>
      </c>
      <c r="C23" s="120"/>
      <c r="D23" s="121">
        <v>33.5904</v>
      </c>
      <c r="E23" s="129">
        <f t="shared" si="0"/>
        <v>33.926304</v>
      </c>
      <c r="F23" s="121">
        <f t="shared" si="1"/>
        <v>34.262208</v>
      </c>
      <c r="G23" s="129">
        <f t="shared" si="2"/>
        <v>34.598112</v>
      </c>
      <c r="H23" s="122">
        <f t="shared" si="3"/>
        <v>34.93401600000001</v>
      </c>
    </row>
    <row r="24" spans="1:8" ht="33.75" customHeight="1">
      <c r="A24" s="250"/>
      <c r="B24" s="4" t="s">
        <v>196</v>
      </c>
      <c r="C24" s="68"/>
      <c r="D24" s="36">
        <v>34.51152096</v>
      </c>
      <c r="E24" s="130">
        <f t="shared" si="0"/>
        <v>34.8566361696</v>
      </c>
      <c r="F24" s="36">
        <f t="shared" si="1"/>
        <v>35.2017513792</v>
      </c>
      <c r="G24" s="130">
        <f t="shared" si="2"/>
        <v>35.5468665888</v>
      </c>
      <c r="H24" s="123">
        <f t="shared" si="3"/>
        <v>35.891981798399996</v>
      </c>
    </row>
    <row r="25" spans="1:8" ht="33.75" customHeight="1">
      <c r="A25" s="250"/>
      <c r="B25" s="4" t="s">
        <v>197</v>
      </c>
      <c r="C25" s="68"/>
      <c r="D25" s="36">
        <v>35.449565760000006</v>
      </c>
      <c r="E25" s="130">
        <f t="shared" si="0"/>
        <v>35.8040614176</v>
      </c>
      <c r="F25" s="36">
        <f t="shared" si="1"/>
        <v>36.15855707520001</v>
      </c>
      <c r="G25" s="130">
        <f t="shared" si="2"/>
        <v>36.513052732800006</v>
      </c>
      <c r="H25" s="123">
        <f t="shared" si="3"/>
        <v>36.86754839040001</v>
      </c>
    </row>
    <row r="26" spans="1:8" ht="33.75" customHeight="1">
      <c r="A26" s="250"/>
      <c r="B26" s="4" t="s">
        <v>198</v>
      </c>
      <c r="C26" s="68"/>
      <c r="D26" s="36">
        <v>35.449565760000006</v>
      </c>
      <c r="E26" s="130">
        <f t="shared" si="0"/>
        <v>35.8040614176</v>
      </c>
      <c r="F26" s="36">
        <f t="shared" si="1"/>
        <v>36.15855707520001</v>
      </c>
      <c r="G26" s="130">
        <f t="shared" si="2"/>
        <v>36.513052732800006</v>
      </c>
      <c r="H26" s="123">
        <f t="shared" si="3"/>
        <v>36.86754839040001</v>
      </c>
    </row>
    <row r="27" spans="1:8" ht="33.75" customHeight="1" thickBot="1">
      <c r="A27" s="252"/>
      <c r="B27" s="141" t="s">
        <v>199</v>
      </c>
      <c r="C27" s="142"/>
      <c r="D27" s="138">
        <v>36.37</v>
      </c>
      <c r="E27" s="139">
        <f t="shared" si="0"/>
        <v>36.7337</v>
      </c>
      <c r="F27" s="138">
        <f t="shared" si="1"/>
        <v>37.0974</v>
      </c>
      <c r="G27" s="139">
        <f t="shared" si="2"/>
        <v>37.4611</v>
      </c>
      <c r="H27" s="140">
        <f t="shared" si="3"/>
        <v>37.824799999999996</v>
      </c>
    </row>
    <row r="28" spans="1:8" ht="33.75" customHeight="1">
      <c r="A28" s="249" t="s">
        <v>202</v>
      </c>
      <c r="B28" s="119" t="s">
        <v>203</v>
      </c>
      <c r="C28" s="120"/>
      <c r="D28" s="121">
        <f>D23*1.09</f>
        <v>36.613536</v>
      </c>
      <c r="E28" s="129">
        <f aca="true" t="shared" si="4" ref="E28:E37">D28*1.01</f>
        <v>36.979671360000005</v>
      </c>
      <c r="F28" s="121">
        <f aca="true" t="shared" si="5" ref="F28:F37">D28*1.02</f>
        <v>37.345806720000006</v>
      </c>
      <c r="G28" s="129">
        <f aca="true" t="shared" si="6" ref="G28:G37">D28*1.03</f>
        <v>37.71194208000001</v>
      </c>
      <c r="H28" s="122">
        <f aca="true" t="shared" si="7" ref="H28:H37">D28*1.04</f>
        <v>38.07807744000001</v>
      </c>
    </row>
    <row r="29" spans="1:8" ht="33.75" customHeight="1">
      <c r="A29" s="250"/>
      <c r="B29" s="4" t="s">
        <v>204</v>
      </c>
      <c r="C29" s="68"/>
      <c r="D29" s="36">
        <f>D24*1.09</f>
        <v>37.617557846400004</v>
      </c>
      <c r="E29" s="130">
        <f t="shared" si="4"/>
        <v>37.993733424864004</v>
      </c>
      <c r="F29" s="36">
        <f t="shared" si="5"/>
        <v>38.369909003328004</v>
      </c>
      <c r="G29" s="130">
        <f t="shared" si="6"/>
        <v>38.746084581792005</v>
      </c>
      <c r="H29" s="123">
        <f t="shared" si="7"/>
        <v>39.122260160256005</v>
      </c>
    </row>
    <row r="30" spans="1:8" ht="33.75" customHeight="1">
      <c r="A30" s="250"/>
      <c r="B30" s="4" t="s">
        <v>205</v>
      </c>
      <c r="C30" s="68"/>
      <c r="D30" s="36">
        <f>D25*1.09</f>
        <v>38.64002667840001</v>
      </c>
      <c r="E30" s="130">
        <f t="shared" si="4"/>
        <v>39.026426945184014</v>
      </c>
      <c r="F30" s="36">
        <f t="shared" si="5"/>
        <v>39.412827211968015</v>
      </c>
      <c r="G30" s="130">
        <f t="shared" si="6"/>
        <v>39.799227478752016</v>
      </c>
      <c r="H30" s="123">
        <f t="shared" si="7"/>
        <v>40.18562774553602</v>
      </c>
    </row>
    <row r="31" spans="1:8" ht="33.75" customHeight="1">
      <c r="A31" s="250"/>
      <c r="B31" s="4" t="s">
        <v>206</v>
      </c>
      <c r="C31" s="68"/>
      <c r="D31" s="36">
        <f>D26*1.09</f>
        <v>38.64002667840001</v>
      </c>
      <c r="E31" s="130">
        <f t="shared" si="4"/>
        <v>39.026426945184014</v>
      </c>
      <c r="F31" s="36">
        <f t="shared" si="5"/>
        <v>39.412827211968015</v>
      </c>
      <c r="G31" s="130">
        <f t="shared" si="6"/>
        <v>39.799227478752016</v>
      </c>
      <c r="H31" s="123">
        <f t="shared" si="7"/>
        <v>40.18562774553602</v>
      </c>
    </row>
    <row r="32" spans="1:8" ht="33.75" customHeight="1" thickBot="1">
      <c r="A32" s="251"/>
      <c r="B32" s="124" t="s">
        <v>207</v>
      </c>
      <c r="C32" s="125"/>
      <c r="D32" s="126">
        <f>D27*1.09</f>
        <v>39.6433</v>
      </c>
      <c r="E32" s="131">
        <f t="shared" si="4"/>
        <v>40.039733000000005</v>
      </c>
      <c r="F32" s="126">
        <f t="shared" si="5"/>
        <v>40.43616600000001</v>
      </c>
      <c r="G32" s="131">
        <f t="shared" si="6"/>
        <v>40.832599</v>
      </c>
      <c r="H32" s="127">
        <f t="shared" si="7"/>
        <v>41.229032000000004</v>
      </c>
    </row>
    <row r="33" spans="1:8" ht="35.25" customHeight="1">
      <c r="A33" s="249" t="s">
        <v>208</v>
      </c>
      <c r="B33" s="119" t="s">
        <v>209</v>
      </c>
      <c r="C33" s="120"/>
      <c r="D33" s="143">
        <f>D18*1.09</f>
        <v>42.246553104</v>
      </c>
      <c r="E33" s="144">
        <f t="shared" si="4"/>
        <v>42.669018635040004</v>
      </c>
      <c r="F33" s="143">
        <f t="shared" si="5"/>
        <v>43.09148416608</v>
      </c>
      <c r="G33" s="144">
        <f t="shared" si="6"/>
        <v>43.513949697120005</v>
      </c>
      <c r="H33" s="122">
        <f t="shared" si="7"/>
        <v>43.93641522816</v>
      </c>
    </row>
    <row r="34" spans="1:8" ht="35.25" customHeight="1">
      <c r="A34" s="250"/>
      <c r="B34" s="4" t="s">
        <v>210</v>
      </c>
      <c r="C34" s="68"/>
      <c r="D34" s="36">
        <f>D19*1.09</f>
        <v>43.42703984639999</v>
      </c>
      <c r="E34" s="130">
        <f t="shared" si="4"/>
        <v>43.86131024486399</v>
      </c>
      <c r="F34" s="36">
        <f t="shared" si="5"/>
        <v>44.295580643327995</v>
      </c>
      <c r="G34" s="130">
        <f t="shared" si="6"/>
        <v>44.729851041791996</v>
      </c>
      <c r="H34" s="123">
        <f t="shared" si="7"/>
        <v>45.164121440256</v>
      </c>
    </row>
    <row r="35" spans="1:8" ht="35.25" customHeight="1">
      <c r="A35" s="250"/>
      <c r="B35" s="4" t="s">
        <v>211</v>
      </c>
      <c r="C35" s="68"/>
      <c r="D35" s="36">
        <f>D20*1.09</f>
        <v>44.5982314176</v>
      </c>
      <c r="E35" s="130">
        <f t="shared" si="4"/>
        <v>45.044213731776</v>
      </c>
      <c r="F35" s="36">
        <f t="shared" si="5"/>
        <v>45.490196045952</v>
      </c>
      <c r="G35" s="130">
        <f t="shared" si="6"/>
        <v>45.936178360128</v>
      </c>
      <c r="H35" s="123">
        <f t="shared" si="7"/>
        <v>46.382160674304</v>
      </c>
    </row>
    <row r="36" spans="1:8" ht="35.25" customHeight="1">
      <c r="A36" s="250"/>
      <c r="B36" s="4" t="s">
        <v>212</v>
      </c>
      <c r="C36" s="68"/>
      <c r="D36" s="36">
        <f>D21*1.09</f>
        <v>44.5982314176</v>
      </c>
      <c r="E36" s="130">
        <f t="shared" si="4"/>
        <v>45.044213731776</v>
      </c>
      <c r="F36" s="36">
        <f t="shared" si="5"/>
        <v>45.490196045952</v>
      </c>
      <c r="G36" s="130">
        <f t="shared" si="6"/>
        <v>45.936178360128</v>
      </c>
      <c r="H36" s="123">
        <f t="shared" si="7"/>
        <v>46.382160674304</v>
      </c>
    </row>
    <row r="37" spans="1:8" ht="35.25" customHeight="1" thickBot="1">
      <c r="A37" s="251"/>
      <c r="B37" s="124" t="s">
        <v>213</v>
      </c>
      <c r="C37" s="125"/>
      <c r="D37" s="145">
        <f>D22*1.09</f>
        <v>45.76942298880001</v>
      </c>
      <c r="E37" s="146">
        <f t="shared" si="4"/>
        <v>46.22711721868801</v>
      </c>
      <c r="F37" s="145">
        <f t="shared" si="5"/>
        <v>46.68481144857601</v>
      </c>
      <c r="G37" s="146">
        <f t="shared" si="6"/>
        <v>47.14250567846401</v>
      </c>
      <c r="H37" s="127">
        <f t="shared" si="7"/>
        <v>47.60019990835201</v>
      </c>
    </row>
    <row r="38" spans="1:8" ht="33.75" customHeight="1">
      <c r="A38" s="249" t="s">
        <v>269</v>
      </c>
      <c r="B38" s="119" t="s">
        <v>270</v>
      </c>
      <c r="C38" s="120"/>
      <c r="D38" s="121">
        <v>36.613536</v>
      </c>
      <c r="E38" s="129">
        <v>36.979671360000005</v>
      </c>
      <c r="F38" s="121">
        <v>37.345806720000006</v>
      </c>
      <c r="G38" s="129">
        <v>37.71194208000001</v>
      </c>
      <c r="H38" s="122">
        <v>38.07807744000001</v>
      </c>
    </row>
    <row r="39" spans="1:8" ht="33.75" customHeight="1">
      <c r="A39" s="250"/>
      <c r="B39" s="4" t="s">
        <v>271</v>
      </c>
      <c r="C39" s="68"/>
      <c r="D39" s="36">
        <v>37.617557846400004</v>
      </c>
      <c r="E39" s="130">
        <v>37.993733424864004</v>
      </c>
      <c r="F39" s="36">
        <v>38.369909003328004</v>
      </c>
      <c r="G39" s="130">
        <v>38.746084581792005</v>
      </c>
      <c r="H39" s="123">
        <v>39.122260160256005</v>
      </c>
    </row>
    <row r="40" spans="1:8" ht="33.75" customHeight="1">
      <c r="A40" s="250"/>
      <c r="B40" s="4" t="s">
        <v>272</v>
      </c>
      <c r="C40" s="68"/>
      <c r="D40" s="36">
        <v>38.64002667840001</v>
      </c>
      <c r="E40" s="130">
        <v>39.026426945184014</v>
      </c>
      <c r="F40" s="36">
        <v>39.412827211968015</v>
      </c>
      <c r="G40" s="130">
        <v>39.799227478752016</v>
      </c>
      <c r="H40" s="123">
        <v>40.18562774553602</v>
      </c>
    </row>
    <row r="41" spans="1:8" ht="33.75" customHeight="1">
      <c r="A41" s="250"/>
      <c r="B41" s="4" t="s">
        <v>273</v>
      </c>
      <c r="C41" s="68"/>
      <c r="D41" s="36">
        <v>38.64002667840001</v>
      </c>
      <c r="E41" s="130">
        <v>39.026426945184014</v>
      </c>
      <c r="F41" s="36">
        <v>39.412827211968015</v>
      </c>
      <c r="G41" s="130">
        <v>39.799227478752016</v>
      </c>
      <c r="H41" s="123">
        <v>40.18562774553602</v>
      </c>
    </row>
    <row r="42" spans="1:8" ht="33.75" customHeight="1" thickBot="1">
      <c r="A42" s="251"/>
      <c r="B42" s="124" t="s">
        <v>274</v>
      </c>
      <c r="C42" s="125"/>
      <c r="D42" s="126">
        <v>39.6433</v>
      </c>
      <c r="E42" s="131">
        <v>40.039733000000005</v>
      </c>
      <c r="F42" s="126">
        <v>40.43616600000001</v>
      </c>
      <c r="G42" s="131">
        <v>40.832599</v>
      </c>
      <c r="H42" s="127">
        <v>41.229032000000004</v>
      </c>
    </row>
  </sheetData>
  <sheetProtection/>
  <mergeCells count="11">
    <mergeCell ref="A38:A42"/>
    <mergeCell ref="A33:A37"/>
    <mergeCell ref="A28:A32"/>
    <mergeCell ref="A18:A22"/>
    <mergeCell ref="A23:A27"/>
    <mergeCell ref="D6:H6"/>
    <mergeCell ref="A1:E1"/>
    <mergeCell ref="A2:E2"/>
    <mergeCell ref="A3:E3"/>
    <mergeCell ref="A4:E4"/>
    <mergeCell ref="A5:E5"/>
  </mergeCells>
  <printOptions/>
  <pageMargins left="0.5118110236220472" right="0" top="0" bottom="0" header="0" footer="0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Петрович</dc:creator>
  <cp:keywords/>
  <dc:description/>
  <cp:lastModifiedBy>Павел Петрович</cp:lastModifiedBy>
  <cp:lastPrinted>2024-04-18T09:26:35Z</cp:lastPrinted>
  <dcterms:created xsi:type="dcterms:W3CDTF">2021-12-20T10:36:00Z</dcterms:created>
  <dcterms:modified xsi:type="dcterms:W3CDTF">2024-04-24T07:56:29Z</dcterms:modified>
  <cp:category/>
  <cp:version/>
  <cp:contentType/>
  <cp:contentStatus/>
</cp:coreProperties>
</file>